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68c4fbc6022e22/Football (ČAAF)/Normy ČAAF/Formuláře^J nenormy/"/>
    </mc:Choice>
  </mc:AlternateContent>
  <xr:revisionPtr revIDLastSave="34" documentId="13_ncr:1_{244AF41F-57AB-4C7C-A616-CF23A1273192}" xr6:coauthVersionLast="47" xr6:coauthVersionMax="47" xr10:uidLastSave="{912A0FB6-C0F4-4074-9903-6B2C1F18D309}"/>
  <bookViews>
    <workbookView xWindow="-120" yWindow="-120" windowWidth="29040" windowHeight="15990" xr2:uid="{B3BFDF50-34C2-4362-930A-EF59A6EC38D7}"/>
  </bookViews>
  <sheets>
    <sheet name="Importi a cizinci" sheetId="2" r:id="rId1"/>
  </sheets>
  <definedNames>
    <definedName name="_xlnm._FilterDatabase" localSheetId="0" hidden="1">'Importi a cizinci'!$M$1:$Z$77</definedName>
    <definedName name="codes">'Importi a cizinci'!$AB:$AC</definedName>
    <definedName name="result">'Importi a cizinci'!$T:$Z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5" i="2" l="1"/>
  <c r="S47" i="2"/>
  <c r="S53" i="2"/>
  <c r="S59" i="2"/>
  <c r="S65" i="2"/>
  <c r="S71" i="2"/>
  <c r="S41" i="2"/>
  <c r="S44" i="2"/>
  <c r="S50" i="2"/>
  <c r="S68" i="2"/>
  <c r="S74" i="2"/>
  <c r="S5" i="2"/>
  <c r="S11" i="2"/>
  <c r="S8" i="2"/>
  <c r="S14" i="2"/>
  <c r="S17" i="2"/>
  <c r="S23" i="2"/>
  <c r="S20" i="2"/>
  <c r="S26" i="2"/>
  <c r="S29" i="2"/>
  <c r="S32" i="2"/>
  <c r="S38" i="2"/>
  <c r="S56" i="2"/>
  <c r="S62" i="2"/>
  <c r="S34" i="2"/>
  <c r="S46" i="2"/>
  <c r="S52" i="2"/>
  <c r="S58" i="2"/>
  <c r="S64" i="2"/>
  <c r="S70" i="2"/>
  <c r="S33" i="2"/>
  <c r="S45" i="2"/>
  <c r="S51" i="2"/>
  <c r="S57" i="2"/>
  <c r="S63" i="2"/>
  <c r="S69" i="2"/>
  <c r="S3" i="2"/>
  <c r="S9" i="2"/>
  <c r="S6" i="2"/>
  <c r="S12" i="2"/>
  <c r="S15" i="2"/>
  <c r="S21" i="2"/>
  <c r="S18" i="2"/>
  <c r="S24" i="2"/>
  <c r="S4" i="2"/>
  <c r="S10" i="2"/>
  <c r="S7" i="2"/>
  <c r="S13" i="2"/>
  <c r="S16" i="2"/>
  <c r="S22" i="2"/>
  <c r="S19" i="2"/>
  <c r="S25" i="2"/>
  <c r="S27" i="2"/>
  <c r="S39" i="2"/>
  <c r="S30" i="2"/>
  <c r="S36" i="2"/>
  <c r="S42" i="2"/>
  <c r="S48" i="2"/>
  <c r="S28" i="2"/>
  <c r="S40" i="2"/>
  <c r="S31" i="2"/>
  <c r="S37" i="2"/>
  <c r="S43" i="2"/>
  <c r="S49" i="2"/>
  <c r="S54" i="2"/>
  <c r="S60" i="2"/>
  <c r="S66" i="2"/>
  <c r="S72" i="2"/>
  <c r="S55" i="2"/>
  <c r="S61" i="2"/>
  <c r="S67" i="2"/>
  <c r="S73" i="2"/>
  <c r="S76" i="2"/>
  <c r="S77" i="2"/>
  <c r="AB22" i="2" l="1"/>
  <c r="C19" i="2" s="1"/>
  <c r="C16" i="2" l="1"/>
  <c r="C15" i="2"/>
  <c r="C14" i="2"/>
  <c r="C18" i="2"/>
  <c r="C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tc={DFB2BA44-EB18-487A-8ADB-289A5A37F97D}</author>
    <author>tc={CD8F3DC5-E015-4B37-94EC-E3B4D842D131}</author>
    <author>tc={88883FD2-02D8-4F08-9889-499983275580}</author>
    <author>tc={04D40478-E517-4AC3-B267-6C88080003A4}</author>
    <author>tc={A10295E9-BBA2-49C9-A5F7-3EE25853242C}</author>
    <author>tc={0D4B2EE9-BB67-4D44-9708-1A9DA8E65766}</author>
  </authors>
  <commentList>
    <comment ref="C6" authorId="0" shapeId="0" xr:uid="{DFB2BA44-EB18-487A-8ADB-289A5A37F97D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Věk v celých letech bez zaokrouhlení. Jinými slovy - bylo mu už 17?</t>
      </text>
    </comment>
    <comment ref="C7" authorId="1" shapeId="0" xr:uid="{CD8F3DC5-E015-4B37-94EC-E3B4D842D131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Zapište rok, kdy odehrál poslední soutěžní zápas v jakékoliv soutěži na zeměkouli. Přátelské neprovázané zápasy nejsou faktorem, pouze soutěže, ať už se jmenují jakkoliv, čili ligy, poháry atd.
Pokud jde o hráče, který nikdy fotbal nehrál, tak vyberte Nikdy.</t>
      </text>
    </comment>
    <comment ref="C8" authorId="2" shapeId="0" xr:uid="{88883FD2-02D8-4F08-9889-49998327558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USA/Kanada je snad jasné.
Rozdělení mezi Daleká a Blízká je z pohledu klubu, kam přestupuje. Blízkou zemí je z hlediska daného klubu taková, která má do 100 km od města působení klubu město s alespoň 10000 obyvateli. Měření vzdálenost dle maps.google.com, z centra do centra.
Pokud má hráč více občanství, tak platí:
USA/Kanada + Daleká -&gt; USA/CAN
USA/Kanada + Blízká -&gt; USA/CAN
Daleká + Blízká -&gt; Daleká</t>
      </text>
    </comment>
    <comment ref="C9" authorId="3" shapeId="0" xr:uid="{04D40478-E517-4AC3-B267-6C88080003A4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Hrál fotbal na americké/kanadské vysoké/střední škole?
Hrál na vysoké škole znamená, že odehrál zápasy ve dvou různých sezónách.
Hrál na střední škole znamená, že odehrál zápasy ve třech různých sezónách.
Jsou to v podstatě 4 otázky - americká/kanadská a vysoká/střední. Pokud je alespoň jedna odpověď ano, tak je výsledná odpověď ano.
Pokud je odpověď 4× ne, tak je výsledná odpověď ne.</t>
      </text>
    </comment>
    <comment ref="C10" authorId="4" shapeId="0" xr:uid="{A10295E9-BBA2-49C9-A5F7-3EE25853242C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Odehrál někdy nějaký zápas v nějaké české soutěži mládeže? Čili dnešní optikou FLU18, FLU15 (možná FLU12) a DL, dříve i ČJLAF, tedy soutěž pro U19. Avšak nikoliv dnešní JL, tedy soutěž pro U21.
Jinými slovy - otázka se ptá na to, jestli náhodou nejde o člověka, který předtím, než odešel do USA/Kanady, tak s fotbalem začal v Česku. Nebo úplně přesně - pokud by s fotbalem začal v 11 letech v Bolívii a potom hrál FLU15 v Česku, tak bude odpověď také Ano.</t>
      </text>
    </comment>
    <comment ref="C11" authorId="5" shapeId="0" xr:uid="{0D4B2EE9-BB67-4D44-9708-1A9DA8E6576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Blízká země je popsaná u Státní příslušnosti. Česko je pro české kluby samozřejmě také blízká země.
Pozor, podmínkou žití v blízké zemi je, aby tam žil alespoň jeden celý rok, tzn. alespoň od 1.1.2023. A může být vyžadováno podložení této skutečnosti nějakými důkazy, například platbami zdravotního pojištění.</t>
      </text>
    </comment>
  </commentList>
</comments>
</file>

<file path=xl/sharedStrings.xml><?xml version="1.0" encoding="utf-8"?>
<sst xmlns="http://schemas.openxmlformats.org/spreadsheetml/2006/main" count="1105" uniqueCount="136">
  <si>
    <t>Země?</t>
  </si>
  <si>
    <t>Hrál 3Y+ na USA/CAN střední nebo 2Y+ na USA/CAN vysoké?</t>
  </si>
  <si>
    <t>Svůj poslední zápas odehrál</t>
  </si>
  <si>
    <t>Odehrál alespoň 1 zápas v jakékoliv soutěži ČAAF?</t>
  </si>
  <si>
    <t>Žije alespoň 1 rok v blízké zemi?</t>
  </si>
  <si>
    <t>USA/CAN</t>
  </si>
  <si>
    <t>Daleká</t>
  </si>
  <si>
    <t>Blízká</t>
  </si>
  <si>
    <t>Ano</t>
  </si>
  <si>
    <t>Ne</t>
  </si>
  <si>
    <t>Nejde o importa</t>
  </si>
  <si>
    <t>Mez.přestup</t>
  </si>
  <si>
    <t>Nikdy</t>
  </si>
  <si>
    <t>17 a víc</t>
  </si>
  <si>
    <t>16 a méně</t>
  </si>
  <si>
    <t>Věk</t>
  </si>
  <si>
    <t>A</t>
  </si>
  <si>
    <t>B</t>
  </si>
  <si>
    <t>D</t>
  </si>
  <si>
    <t>U</t>
  </si>
  <si>
    <t>N</t>
  </si>
  <si>
    <t>Vyberte</t>
  </si>
  <si>
    <t>X</t>
  </si>
  <si>
    <t>O</t>
  </si>
  <si>
    <t>O7BAAA</t>
  </si>
  <si>
    <t>O7BANA</t>
  </si>
  <si>
    <t>O7BNAA</t>
  </si>
  <si>
    <t>O7BNNA</t>
  </si>
  <si>
    <t>O7BAAN</t>
  </si>
  <si>
    <t>O7BANN</t>
  </si>
  <si>
    <t>O7BNAN</t>
  </si>
  <si>
    <t>O7BNNN</t>
  </si>
  <si>
    <t>O8BAAA</t>
  </si>
  <si>
    <t>O8BANA</t>
  </si>
  <si>
    <t>O8BNAA</t>
  </si>
  <si>
    <t>O8BNNA</t>
  </si>
  <si>
    <t>O8BAAN</t>
  </si>
  <si>
    <t>O8BANN</t>
  </si>
  <si>
    <t>O8BNAN</t>
  </si>
  <si>
    <t>O8BNNN</t>
  </si>
  <si>
    <t>O1BAAA</t>
  </si>
  <si>
    <t>O1BANA</t>
  </si>
  <si>
    <t>O1BNAA</t>
  </si>
  <si>
    <t>O1BNNA</t>
  </si>
  <si>
    <t>O1BAAN</t>
  </si>
  <si>
    <t>O1BANN</t>
  </si>
  <si>
    <t>O1BNAN</t>
  </si>
  <si>
    <t>O1BNNN</t>
  </si>
  <si>
    <t>O7DAAA</t>
  </si>
  <si>
    <t>O7DAAN</t>
  </si>
  <si>
    <t>O7DANA</t>
  </si>
  <si>
    <t>O7DANN</t>
  </si>
  <si>
    <t>O7DNAA</t>
  </si>
  <si>
    <t>O7DNNA</t>
  </si>
  <si>
    <t>O7DNAN</t>
  </si>
  <si>
    <t>O7DNNN</t>
  </si>
  <si>
    <t>O8DAAA</t>
  </si>
  <si>
    <t>O8DAAN</t>
  </si>
  <si>
    <t>O8DANA</t>
  </si>
  <si>
    <t>O8DANN</t>
  </si>
  <si>
    <t>O8DNAA</t>
  </si>
  <si>
    <t>O8DNNA</t>
  </si>
  <si>
    <t>O8DNAN</t>
  </si>
  <si>
    <t>O8DNNN</t>
  </si>
  <si>
    <t>O1DAAA</t>
  </si>
  <si>
    <t>O1DAAN</t>
  </si>
  <si>
    <t>O1DANA</t>
  </si>
  <si>
    <t>O1DANN</t>
  </si>
  <si>
    <t>O1DNAA</t>
  </si>
  <si>
    <t>O1DNNA</t>
  </si>
  <si>
    <t>O1DNAN</t>
  </si>
  <si>
    <t>O1DNNN</t>
  </si>
  <si>
    <t>O7UAAA</t>
  </si>
  <si>
    <t>O7UANA</t>
  </si>
  <si>
    <t>O7UAAN</t>
  </si>
  <si>
    <t>O7UANN</t>
  </si>
  <si>
    <t>O7UNAA</t>
  </si>
  <si>
    <t>O7UNNA</t>
  </si>
  <si>
    <t>O7UNAN</t>
  </si>
  <si>
    <t>O7UNNN</t>
  </si>
  <si>
    <t>O8UAAA</t>
  </si>
  <si>
    <t>O8UANA</t>
  </si>
  <si>
    <t>O8UAAN</t>
  </si>
  <si>
    <t>O8UANN</t>
  </si>
  <si>
    <t>O8UNAA</t>
  </si>
  <si>
    <t>O8UNNA</t>
  </si>
  <si>
    <t>O8UNAN</t>
  </si>
  <si>
    <t>O8UNNN</t>
  </si>
  <si>
    <t>O1UAAA</t>
  </si>
  <si>
    <t>O1UANA</t>
  </si>
  <si>
    <t>O1UAAN</t>
  </si>
  <si>
    <t>O1UANN</t>
  </si>
  <si>
    <t>O1UNAA</t>
  </si>
  <si>
    <t>O1UNNA</t>
  </si>
  <si>
    <t>O1UNAN</t>
  </si>
  <si>
    <t>O1UNNN</t>
  </si>
  <si>
    <t>ONXXXX</t>
  </si>
  <si>
    <t>Y</t>
  </si>
  <si>
    <t>YXXXXX</t>
  </si>
  <si>
    <t>Import - Kategorie A</t>
  </si>
  <si>
    <t>Import - Kategorie B</t>
  </si>
  <si>
    <t>Jde o importa?</t>
  </si>
  <si>
    <t>Import</t>
  </si>
  <si>
    <t>RPJ Mez</t>
  </si>
  <si>
    <t>RPJ Cz</t>
  </si>
  <si>
    <t>Určitě ne</t>
  </si>
  <si>
    <t>Určitě ano. 1000</t>
  </si>
  <si>
    <t>Druhá strana</t>
  </si>
  <si>
    <t>-</t>
  </si>
  <si>
    <t>Vyberte správné hodnoty do světle modrých buněk</t>
  </si>
  <si>
    <t>Nápověda</t>
  </si>
  <si>
    <t>Jde o mezinárodní přestup?</t>
  </si>
  <si>
    <t>RPJ spojený s mezinárodním přestupem?</t>
  </si>
  <si>
    <t>RPJ spojený s registrací v ČAAF?</t>
  </si>
  <si>
    <t>Oznamuje se přestup druhé straně (státu, lize apod.)?</t>
  </si>
  <si>
    <t>Ano, pokud jde o člena IFAF a je známá konktaktní adresa. Může chtít splnění svých podmínek</t>
  </si>
  <si>
    <t>Věk ?</t>
  </si>
  <si>
    <t>Rok posledního zápasu ?</t>
  </si>
  <si>
    <t>Státní příslušnost ?</t>
  </si>
  <si>
    <t>Americká/kanadská škola ?</t>
  </si>
  <si>
    <t>Soutěž mládeže v Česku ?</t>
  </si>
  <si>
    <t>Žije v blízké zemi ?</t>
  </si>
  <si>
    <t>První otázku je potřeba zodpovědět určitě</t>
  </si>
  <si>
    <t>Zbývající do doby, než dole nezmizí hláška Je třeba hráče lépe popsat</t>
  </si>
  <si>
    <t>Dokument</t>
  </si>
  <si>
    <t>Dokument Transfer form and foreigner registration?</t>
  </si>
  <si>
    <t>Ano. Dokument podepíše rodič</t>
  </si>
  <si>
    <t>Ano. Na otázku, zdali někdy dříve hrál, odpoví Ne</t>
  </si>
  <si>
    <t>Ano. Je třeba vyplnit všechny žádané kolonky</t>
  </si>
  <si>
    <t xml:space="preserve"> </t>
  </si>
  <si>
    <t>2018 nebo dřív</t>
  </si>
  <si>
    <t>2019-2021</t>
  </si>
  <si>
    <t>2022-2024</t>
  </si>
  <si>
    <t>Pokud ještě není členem nového klubu (což je pravděpodobné), tak 100</t>
  </si>
  <si>
    <t>Je to prakticky jisté a bude to 100</t>
  </si>
  <si>
    <t>Je to velmi pravděpodobné. Pokud ano, tak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</si>
</sst>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Alignment="1" applyProtection="1">
      <alignment wrapText="1"/>
      <protection hidden="1"/>
    </xf>
    <xf numFmtId="0" fontId="3" fillId="4" borderId="0" xfId="0" applyFont="1" applyFill="1" applyAlignment="1" applyProtection="1">
      <alignment horizontal="left"/>
      <protection hidden="1"/>
    </xf>
    <xf numFmtId="0" fontId="2" fillId="7" borderId="0" xfId="0" applyFont="1" applyFill="1" applyProtection="1">
      <protection hidden="1"/>
    </xf>
    <xf numFmtId="0" fontId="2" fillId="3" borderId="0" xfId="0" applyFont="1" applyFill="1" applyProtection="1">
      <protection hidden="1"/>
    </xf>
    <xf numFmtId="0" fontId="1" fillId="4" borderId="3" xfId="0" applyFont="1" applyFill="1" applyBorder="1" applyProtection="1">
      <protection hidden="1"/>
    </xf>
    <xf numFmtId="0" fontId="1" fillId="4" borderId="4" xfId="0" applyFont="1" applyFill="1" applyBorder="1" applyProtection="1">
      <protection hidden="1"/>
    </xf>
    <xf numFmtId="0" fontId="2" fillId="4" borderId="2" xfId="0" applyFont="1" applyFill="1" applyBorder="1" applyAlignment="1" applyProtection="1">
      <alignment horizontal="right" vertical="center"/>
      <protection hidden="1"/>
    </xf>
    <xf numFmtId="0" fontId="1" fillId="6" borderId="0" xfId="0" applyFont="1" applyFill="1" applyProtection="1">
      <protection hidden="1"/>
    </xf>
    <xf numFmtId="0" fontId="2" fillId="6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1" fillId="5" borderId="1" xfId="0" applyFont="1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chal Rosíval" id="{5C8B0CC3-1ACD-4264-8AA9-AB15BD8404B7}" userId="4068c4fbc6022e22" providerId="Windows Live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3-02-17T11:01:00.50" personId="{5C8B0CC3-1ACD-4264-8AA9-AB15BD8404B7}" id="{DFB2BA44-EB18-487A-8ADB-289A5A37F97D}">
    <text>Věk v celých letech bez zaokrouhlení. Jinými slovy - bylo mu už 17?</text>
  </threadedComment>
  <threadedComment ref="C7" dT="2023-02-17T11:04:08.65" personId="{5C8B0CC3-1ACD-4264-8AA9-AB15BD8404B7}" id="{CD8F3DC5-E015-4B37-94EC-E3B4D842D131}">
    <text>Zapište rok, kdy odehrál poslední soutěžní zápas v jakékoliv soutěži na zeměkouli. Přátelské neprovázané zápasy nejsou faktorem, pouze soutěže, ať už se jmenují jakkoliv, čili ligy, poháry atd.
Pokud jde o hráče, který nikdy fotbal nehrál, tak vyberte Nikdy.</text>
  </threadedComment>
  <threadedComment ref="C8" dT="2023-02-17T11:08:21.81" personId="{5C8B0CC3-1ACD-4264-8AA9-AB15BD8404B7}" id="{88883FD2-02D8-4F08-9889-499983275580}">
    <text>USA/Kanada je snad jasné.
Rozdělení mezi Daleká a Blízká je z pohledu klubu, kam přestupuje. Blízkou zemí je z hlediska daného klubu taková, která má do 100 km od města působení klubu město s alespoň 10000 obyvateli. Měření vzdálenost dle maps.google.com, z centra do centra.
Pokud má hráč více občanství, tak platí:
USA/Kanada + Daleká -&gt; USA/CAN
USA/Kanada + Blízká -&gt; USA/CAN
Daleká + Blízká -&gt; Daleká</text>
  </threadedComment>
  <threadedComment ref="C9" dT="2023-02-17T11:14:02.14" personId="{5C8B0CC3-1ACD-4264-8AA9-AB15BD8404B7}" id="{04D40478-E517-4AC3-B267-6C88080003A4}">
    <text>Hrál fotbal na americké/kanadské vysoké/střední škole?
Hrál na vysoké škole znamená, že odehrál zápasy ve dvou různých sezónách.
Hrál na střední škole znamená, že odehrál zápasy ve třech různých sezónách.
Jsou to v podstatě 4 otázky - americká/kanadská a vysoká/střední. Pokud je alespoň jedna odpověď ano, tak je výsledná odpověď ano.
Pokud je odpověď 4× ne, tak je výsledná odpověď ne.</text>
  </threadedComment>
  <threadedComment ref="C10" dT="2023-02-17T11:17:45.35" personId="{5C8B0CC3-1ACD-4264-8AA9-AB15BD8404B7}" id="{A10295E9-BBA2-49C9-A5F7-3EE25853242C}">
    <text>Odehrál někdy nějaký zápas v nějaké české soutěži mládeže? Čili dnešní optikou FLU18, FLU15 (možná FLU12) a DL, dříve i ČJLAF, tedy soutěž pro U19. Avšak nikoliv dnešní JL, tedy soutěž pro U21.
Jinými slovy - otázka se ptá na to, jestli náhodou nejde o člověka, který předtím, než odešel do USA/Kanady, tak s fotbalem začal v Česku. Nebo úplně přesně - pokud by s fotbalem začal v 11 letech v Bolívii a potom hrál FLU15 v Česku, tak bude odpověď také Ano.</text>
  </threadedComment>
  <threadedComment ref="C11" dT="2023-02-17T11:50:00.77" personId="{5C8B0CC3-1ACD-4264-8AA9-AB15BD8404B7}" id="{0D4B2EE9-BB67-4D44-9708-1A9DA8E65766}">
    <text>Blízká země je popsaná u Státní příslušnosti. Česko je pro české kluby samozřejmě také blízká země.
Pozor, podmínkou žití v blízké zemi je, aby tam žil alespoň jeden celý rok, tzn. alespoň od 1.1.2023. A může být vyžadováno podložení této skutečnosti nějakými důkazy, například platbami zdravotního pojištění.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535E0-6662-42B2-A15F-7C30F45843EF}">
  <dimension ref="A1:AM77"/>
  <sheetViews>
    <sheetView tabSelected="1" workbookViewId="0">
      <selection activeCell="C14" sqref="C14"/>
    </sheetView>
  </sheetViews>
  <sheetFormatPr defaultRowHeight="15" x14ac:dyDescent="0.25"/>
  <cols>
    <col min="1" max="1" width="27.42578125" style="1" customWidth="1"/>
    <col min="2" max="2" width="21.42578125" style="1" customWidth="1"/>
    <col min="3" max="3" width="16.5703125" style="1" customWidth="1"/>
    <col min="4" max="4" width="38" style="1" customWidth="1"/>
    <col min="5" max="8" width="9.140625" style="1"/>
    <col min="9" max="11" width="9.140625" style="2"/>
    <col min="12" max="12" width="9" style="2" customWidth="1"/>
    <col min="13" max="27" width="9" style="3" customWidth="1"/>
    <col min="28" max="29" width="9" style="5" customWidth="1"/>
    <col min="30" max="39" width="9.140625" style="2"/>
    <col min="40" max="16384" width="9.140625" style="1"/>
  </cols>
  <sheetData>
    <row r="1" spans="1:29" ht="40.5" customHeight="1" x14ac:dyDescent="0.4">
      <c r="A1" s="11" t="s">
        <v>109</v>
      </c>
      <c r="B1" s="11"/>
      <c r="C1" s="11"/>
      <c r="D1" s="12"/>
      <c r="M1" s="4" t="s">
        <v>15</v>
      </c>
      <c r="N1" s="4" t="s">
        <v>2</v>
      </c>
      <c r="O1" s="4" t="s">
        <v>0</v>
      </c>
      <c r="P1" s="4" t="s">
        <v>1</v>
      </c>
      <c r="Q1" s="4" t="s">
        <v>3</v>
      </c>
      <c r="R1" s="4" t="s">
        <v>4</v>
      </c>
      <c r="S1" s="4"/>
      <c r="T1" s="4"/>
      <c r="U1" s="4" t="s">
        <v>102</v>
      </c>
      <c r="V1" s="4" t="s">
        <v>11</v>
      </c>
      <c r="W1" s="4" t="s">
        <v>124</v>
      </c>
      <c r="X1" s="4" t="s">
        <v>103</v>
      </c>
      <c r="Y1" s="4" t="s">
        <v>104</v>
      </c>
      <c r="Z1" s="4" t="s">
        <v>107</v>
      </c>
      <c r="AA1" s="4" t="s">
        <v>129</v>
      </c>
    </row>
    <row r="2" spans="1:29" x14ac:dyDescent="0.25">
      <c r="A2" s="13" t="s">
        <v>122</v>
      </c>
      <c r="B2" s="13"/>
      <c r="C2" s="13"/>
      <c r="D2" s="13"/>
      <c r="AA2" s="4" t="s">
        <v>129</v>
      </c>
    </row>
    <row r="3" spans="1:29" x14ac:dyDescent="0.25">
      <c r="A3" s="13" t="s">
        <v>123</v>
      </c>
      <c r="B3" s="13"/>
      <c r="C3" s="13"/>
      <c r="D3" s="13"/>
      <c r="M3" s="3" t="s">
        <v>13</v>
      </c>
      <c r="N3" s="3" t="s">
        <v>130</v>
      </c>
      <c r="O3" s="3" t="s">
        <v>7</v>
      </c>
      <c r="P3" s="3" t="s">
        <v>8</v>
      </c>
      <c r="Q3" s="3" t="s">
        <v>8</v>
      </c>
      <c r="R3" s="3" t="s">
        <v>8</v>
      </c>
      <c r="S3" s="3" t="str">
        <f t="shared" ref="S3:S34" si="0">_xlfn.CONCAT(VLOOKUP(M3,codes,2,0),VLOOKUP(N3,codes,2,0),VLOOKUP(O3,codes,2,0),VLOOKUP(P3,codes,2,0),VLOOKUP(Q3,codes,2,0),VLOOKUP(R3,codes,2,0))</f>
        <v>O7BAAA</v>
      </c>
      <c r="T3" s="3" t="s">
        <v>24</v>
      </c>
      <c r="U3" s="3" t="s">
        <v>10</v>
      </c>
      <c r="V3" s="3" t="s">
        <v>9</v>
      </c>
      <c r="W3" s="3" t="s">
        <v>128</v>
      </c>
      <c r="X3" s="3" t="s">
        <v>105</v>
      </c>
      <c r="Y3" s="3" t="s">
        <v>133</v>
      </c>
      <c r="Z3" s="3" t="s">
        <v>9</v>
      </c>
      <c r="AA3" s="4" t="s">
        <v>129</v>
      </c>
      <c r="AB3" s="5" t="s">
        <v>13</v>
      </c>
      <c r="AC3" s="5" t="s">
        <v>23</v>
      </c>
    </row>
    <row r="4" spans="1:29" x14ac:dyDescent="0.25">
      <c r="M4" s="3" t="s">
        <v>13</v>
      </c>
      <c r="N4" s="3" t="s">
        <v>131</v>
      </c>
      <c r="O4" s="3" t="s">
        <v>7</v>
      </c>
      <c r="P4" s="3" t="s">
        <v>8</v>
      </c>
      <c r="Q4" s="3" t="s">
        <v>8</v>
      </c>
      <c r="R4" s="3" t="s">
        <v>8</v>
      </c>
      <c r="S4" s="3" t="str">
        <f t="shared" si="0"/>
        <v>O8BAAA</v>
      </c>
      <c r="T4" s="3" t="s">
        <v>32</v>
      </c>
      <c r="U4" s="3" t="s">
        <v>10</v>
      </c>
      <c r="V4" s="3" t="s">
        <v>9</v>
      </c>
      <c r="W4" s="3" t="s">
        <v>128</v>
      </c>
      <c r="X4" s="3" t="s">
        <v>105</v>
      </c>
      <c r="Y4" s="3" t="s">
        <v>133</v>
      </c>
      <c r="Z4" s="3" t="s">
        <v>9</v>
      </c>
      <c r="AA4" s="4" t="s">
        <v>129</v>
      </c>
      <c r="AB4" s="5" t="s">
        <v>14</v>
      </c>
      <c r="AC4" s="5" t="s">
        <v>97</v>
      </c>
    </row>
    <row r="5" spans="1:29" x14ac:dyDescent="0.25">
      <c r="M5" s="3" t="s">
        <v>13</v>
      </c>
      <c r="N5" s="3" t="s">
        <v>132</v>
      </c>
      <c r="O5" s="3" t="s">
        <v>7</v>
      </c>
      <c r="P5" s="3" t="s">
        <v>8</v>
      </c>
      <c r="Q5" s="3" t="s">
        <v>8</v>
      </c>
      <c r="R5" s="3" t="s">
        <v>8</v>
      </c>
      <c r="S5" s="3" t="str">
        <f t="shared" si="0"/>
        <v>O1BAAA</v>
      </c>
      <c r="T5" s="3" t="s">
        <v>40</v>
      </c>
      <c r="U5" s="3" t="s">
        <v>10</v>
      </c>
      <c r="V5" s="3" t="s">
        <v>8</v>
      </c>
      <c r="W5" s="3" t="s">
        <v>128</v>
      </c>
      <c r="X5" s="3" t="s">
        <v>106</v>
      </c>
      <c r="Y5" s="3" t="s">
        <v>133</v>
      </c>
      <c r="Z5" s="3" t="s">
        <v>115</v>
      </c>
      <c r="AA5" s="4" t="s">
        <v>129</v>
      </c>
      <c r="AB5" s="5" t="s">
        <v>21</v>
      </c>
      <c r="AC5" s="5" t="s">
        <v>22</v>
      </c>
    </row>
    <row r="6" spans="1:29" ht="26.25" x14ac:dyDescent="0.4">
      <c r="A6" s="8" t="s">
        <v>116</v>
      </c>
      <c r="B6" s="9"/>
      <c r="C6" s="10" t="s">
        <v>110</v>
      </c>
      <c r="D6" s="14" t="s">
        <v>21</v>
      </c>
      <c r="M6" s="3" t="s">
        <v>13</v>
      </c>
      <c r="N6" s="3" t="s">
        <v>130</v>
      </c>
      <c r="O6" s="3" t="s">
        <v>7</v>
      </c>
      <c r="P6" s="3" t="s">
        <v>9</v>
      </c>
      <c r="Q6" s="3" t="s">
        <v>8</v>
      </c>
      <c r="R6" s="3" t="s">
        <v>8</v>
      </c>
      <c r="S6" s="3" t="str">
        <f t="shared" si="0"/>
        <v>O7BNAA</v>
      </c>
      <c r="T6" s="3" t="s">
        <v>26</v>
      </c>
      <c r="U6" s="3" t="s">
        <v>10</v>
      </c>
      <c r="V6" s="3" t="s">
        <v>9</v>
      </c>
      <c r="W6" s="3" t="s">
        <v>128</v>
      </c>
      <c r="X6" s="3" t="s">
        <v>105</v>
      </c>
      <c r="Y6" s="3" t="s">
        <v>133</v>
      </c>
      <c r="Z6" s="3" t="s">
        <v>9</v>
      </c>
      <c r="AA6" s="4" t="s">
        <v>129</v>
      </c>
    </row>
    <row r="7" spans="1:29" ht="26.25" x14ac:dyDescent="0.4">
      <c r="A7" s="8" t="s">
        <v>117</v>
      </c>
      <c r="B7" s="9"/>
      <c r="C7" s="10" t="s">
        <v>110</v>
      </c>
      <c r="D7" s="14" t="s">
        <v>21</v>
      </c>
      <c r="M7" s="3" t="s">
        <v>13</v>
      </c>
      <c r="N7" s="3" t="s">
        <v>131</v>
      </c>
      <c r="O7" s="3" t="s">
        <v>7</v>
      </c>
      <c r="P7" s="3" t="s">
        <v>9</v>
      </c>
      <c r="Q7" s="3" t="s">
        <v>8</v>
      </c>
      <c r="R7" s="3" t="s">
        <v>8</v>
      </c>
      <c r="S7" s="3" t="str">
        <f t="shared" si="0"/>
        <v>O8BNAA</v>
      </c>
      <c r="T7" s="3" t="s">
        <v>34</v>
      </c>
      <c r="U7" s="3" t="s">
        <v>10</v>
      </c>
      <c r="V7" s="3" t="s">
        <v>9</v>
      </c>
      <c r="W7" s="3" t="s">
        <v>128</v>
      </c>
      <c r="X7" s="3" t="s">
        <v>105</v>
      </c>
      <c r="Y7" s="3" t="s">
        <v>133</v>
      </c>
      <c r="Z7" s="3" t="s">
        <v>9</v>
      </c>
      <c r="AA7" s="4" t="s">
        <v>129</v>
      </c>
      <c r="AB7" s="5" t="s">
        <v>12</v>
      </c>
      <c r="AC7" s="5" t="s">
        <v>20</v>
      </c>
    </row>
    <row r="8" spans="1:29" ht="26.25" x14ac:dyDescent="0.4">
      <c r="A8" s="8" t="s">
        <v>118</v>
      </c>
      <c r="B8" s="9"/>
      <c r="C8" s="10" t="s">
        <v>110</v>
      </c>
      <c r="D8" s="14" t="s">
        <v>21</v>
      </c>
      <c r="M8" s="3" t="s">
        <v>13</v>
      </c>
      <c r="N8" s="3" t="s">
        <v>132</v>
      </c>
      <c r="O8" s="3" t="s">
        <v>7</v>
      </c>
      <c r="P8" s="3" t="s">
        <v>9</v>
      </c>
      <c r="Q8" s="3" t="s">
        <v>8</v>
      </c>
      <c r="R8" s="3" t="s">
        <v>8</v>
      </c>
      <c r="S8" s="3" t="str">
        <f t="shared" si="0"/>
        <v>O1BNAA</v>
      </c>
      <c r="T8" s="3" t="s">
        <v>42</v>
      </c>
      <c r="U8" s="3" t="s">
        <v>10</v>
      </c>
      <c r="V8" s="3" t="s">
        <v>8</v>
      </c>
      <c r="W8" s="3" t="s">
        <v>128</v>
      </c>
      <c r="X8" s="3" t="s">
        <v>106</v>
      </c>
      <c r="Y8" s="3" t="s">
        <v>133</v>
      </c>
      <c r="Z8" s="3" t="s">
        <v>115</v>
      </c>
      <c r="AA8" s="4" t="s">
        <v>129</v>
      </c>
      <c r="AB8" s="5" t="s">
        <v>130</v>
      </c>
      <c r="AC8" s="5">
        <v>7</v>
      </c>
    </row>
    <row r="9" spans="1:29" ht="26.25" x14ac:dyDescent="0.4">
      <c r="A9" s="8" t="s">
        <v>119</v>
      </c>
      <c r="B9" s="9"/>
      <c r="C9" s="10" t="s">
        <v>110</v>
      </c>
      <c r="D9" s="14" t="s">
        <v>21</v>
      </c>
      <c r="M9" s="3" t="s">
        <v>13</v>
      </c>
      <c r="N9" s="3" t="s">
        <v>130</v>
      </c>
      <c r="O9" s="3" t="s">
        <v>7</v>
      </c>
      <c r="P9" s="3" t="s">
        <v>8</v>
      </c>
      <c r="Q9" s="3" t="s">
        <v>9</v>
      </c>
      <c r="R9" s="3" t="s">
        <v>8</v>
      </c>
      <c r="S9" s="3" t="str">
        <f t="shared" si="0"/>
        <v>O7BANA</v>
      </c>
      <c r="T9" s="3" t="s">
        <v>25</v>
      </c>
      <c r="U9" s="3" t="s">
        <v>10</v>
      </c>
      <c r="V9" s="3" t="s">
        <v>9</v>
      </c>
      <c r="W9" s="3" t="s">
        <v>128</v>
      </c>
      <c r="X9" s="3" t="s">
        <v>105</v>
      </c>
      <c r="Y9" s="3" t="s">
        <v>133</v>
      </c>
      <c r="Z9" s="3" t="s">
        <v>9</v>
      </c>
      <c r="AA9" s="4" t="s">
        <v>129</v>
      </c>
      <c r="AB9" s="5" t="s">
        <v>131</v>
      </c>
      <c r="AC9" s="5">
        <v>8</v>
      </c>
    </row>
    <row r="10" spans="1:29" ht="26.25" x14ac:dyDescent="0.4">
      <c r="A10" s="8" t="s">
        <v>120</v>
      </c>
      <c r="B10" s="9"/>
      <c r="C10" s="10" t="s">
        <v>110</v>
      </c>
      <c r="D10" s="14" t="s">
        <v>21</v>
      </c>
      <c r="M10" s="3" t="s">
        <v>13</v>
      </c>
      <c r="N10" s="3" t="s">
        <v>131</v>
      </c>
      <c r="O10" s="3" t="s">
        <v>7</v>
      </c>
      <c r="P10" s="3" t="s">
        <v>8</v>
      </c>
      <c r="Q10" s="3" t="s">
        <v>9</v>
      </c>
      <c r="R10" s="3" t="s">
        <v>8</v>
      </c>
      <c r="S10" s="3" t="str">
        <f t="shared" si="0"/>
        <v>O8BANA</v>
      </c>
      <c r="T10" s="3" t="s">
        <v>33</v>
      </c>
      <c r="U10" s="3" t="s">
        <v>10</v>
      </c>
      <c r="V10" s="3" t="s">
        <v>9</v>
      </c>
      <c r="W10" s="3" t="s">
        <v>128</v>
      </c>
      <c r="X10" s="3" t="s">
        <v>105</v>
      </c>
      <c r="Y10" s="3" t="s">
        <v>133</v>
      </c>
      <c r="Z10" s="3" t="s">
        <v>9</v>
      </c>
      <c r="AA10" s="4" t="s">
        <v>129</v>
      </c>
      <c r="AB10" s="5" t="s">
        <v>132</v>
      </c>
      <c r="AC10" s="5">
        <v>1</v>
      </c>
    </row>
    <row r="11" spans="1:29" ht="26.25" x14ac:dyDescent="0.4">
      <c r="A11" s="8" t="s">
        <v>121</v>
      </c>
      <c r="B11" s="9"/>
      <c r="C11" s="10" t="s">
        <v>110</v>
      </c>
      <c r="D11" s="14" t="s">
        <v>21</v>
      </c>
      <c r="M11" s="3" t="s">
        <v>13</v>
      </c>
      <c r="N11" s="3" t="s">
        <v>132</v>
      </c>
      <c r="O11" s="3" t="s">
        <v>7</v>
      </c>
      <c r="P11" s="3" t="s">
        <v>8</v>
      </c>
      <c r="Q11" s="3" t="s">
        <v>9</v>
      </c>
      <c r="R11" s="3" t="s">
        <v>8</v>
      </c>
      <c r="S11" s="3" t="str">
        <f t="shared" si="0"/>
        <v>O1BANA</v>
      </c>
      <c r="T11" s="3" t="s">
        <v>41</v>
      </c>
      <c r="U11" s="3" t="s">
        <v>10</v>
      </c>
      <c r="V11" s="3" t="s">
        <v>8</v>
      </c>
      <c r="W11" s="3" t="s">
        <v>128</v>
      </c>
      <c r="X11" s="3" t="s">
        <v>106</v>
      </c>
      <c r="Y11" s="3" t="s">
        <v>133</v>
      </c>
      <c r="Z11" s="3" t="s">
        <v>115</v>
      </c>
      <c r="AA11" s="4" t="s">
        <v>129</v>
      </c>
      <c r="AB11" s="5" t="s">
        <v>21</v>
      </c>
      <c r="AC11" s="5" t="s">
        <v>22</v>
      </c>
    </row>
    <row r="12" spans="1:29" x14ac:dyDescent="0.25">
      <c r="M12" s="3" t="s">
        <v>13</v>
      </c>
      <c r="N12" s="3" t="s">
        <v>130</v>
      </c>
      <c r="O12" s="3" t="s">
        <v>7</v>
      </c>
      <c r="P12" s="3" t="s">
        <v>9</v>
      </c>
      <c r="Q12" s="3" t="s">
        <v>9</v>
      </c>
      <c r="R12" s="3" t="s">
        <v>8</v>
      </c>
      <c r="S12" s="3" t="str">
        <f t="shared" si="0"/>
        <v>O7BNNA</v>
      </c>
      <c r="T12" s="3" t="s">
        <v>27</v>
      </c>
      <c r="U12" s="3" t="s">
        <v>10</v>
      </c>
      <c r="V12" s="3" t="s">
        <v>9</v>
      </c>
      <c r="W12" s="3" t="s">
        <v>128</v>
      </c>
      <c r="X12" s="3" t="s">
        <v>105</v>
      </c>
      <c r="Y12" s="3" t="s">
        <v>133</v>
      </c>
      <c r="Z12" s="3" t="s">
        <v>9</v>
      </c>
      <c r="AA12" s="4" t="s">
        <v>129</v>
      </c>
    </row>
    <row r="13" spans="1:29" x14ac:dyDescent="0.25">
      <c r="M13" s="3" t="s">
        <v>13</v>
      </c>
      <c r="N13" s="3" t="s">
        <v>131</v>
      </c>
      <c r="O13" s="3" t="s">
        <v>7</v>
      </c>
      <c r="P13" s="3" t="s">
        <v>9</v>
      </c>
      <c r="Q13" s="3" t="s">
        <v>9</v>
      </c>
      <c r="R13" s="3" t="s">
        <v>8</v>
      </c>
      <c r="S13" s="3" t="str">
        <f t="shared" si="0"/>
        <v>O8BNNA</v>
      </c>
      <c r="T13" s="3" t="s">
        <v>35</v>
      </c>
      <c r="U13" s="3" t="s">
        <v>10</v>
      </c>
      <c r="V13" s="3" t="s">
        <v>9</v>
      </c>
      <c r="W13" s="3" t="s">
        <v>128</v>
      </c>
      <c r="X13" s="3" t="s">
        <v>105</v>
      </c>
      <c r="Y13" s="3" t="s">
        <v>133</v>
      </c>
      <c r="Z13" s="3" t="s">
        <v>9</v>
      </c>
      <c r="AA13" s="4" t="s">
        <v>129</v>
      </c>
      <c r="AB13" s="5" t="s">
        <v>7</v>
      </c>
      <c r="AC13" s="5" t="s">
        <v>17</v>
      </c>
    </row>
    <row r="14" spans="1:29" x14ac:dyDescent="0.25">
      <c r="A14" s="6" t="s">
        <v>101</v>
      </c>
      <c r="B14" s="6"/>
      <c r="C14" s="7" t="str">
        <f>IF(COUNTIF(AB22,"*y*")=1,U77,IF(COUNTIF(AB22,"*on*")=1,U76,IF(COUNTIF(AB22,"*X*")=1,"Je třeba hráče lépe popsat, odpovězte na další otázky nahoře",VLOOKUP(AB22,result,2,0))))</f>
        <v>Je třeba hráče lépe popsat, odpovězte na další otázky nahoře</v>
      </c>
      <c r="D14" s="7"/>
      <c r="E14" s="7"/>
      <c r="F14" s="7"/>
      <c r="G14" s="7"/>
      <c r="H14" s="7"/>
      <c r="M14" s="3" t="s">
        <v>13</v>
      </c>
      <c r="N14" s="3" t="s">
        <v>132</v>
      </c>
      <c r="O14" s="3" t="s">
        <v>7</v>
      </c>
      <c r="P14" s="3" t="s">
        <v>9</v>
      </c>
      <c r="Q14" s="3" t="s">
        <v>9</v>
      </c>
      <c r="R14" s="3" t="s">
        <v>8</v>
      </c>
      <c r="S14" s="3" t="str">
        <f t="shared" si="0"/>
        <v>O1BNNA</v>
      </c>
      <c r="T14" s="3" t="s">
        <v>43</v>
      </c>
      <c r="U14" s="3" t="s">
        <v>10</v>
      </c>
      <c r="V14" s="3" t="s">
        <v>8</v>
      </c>
      <c r="W14" s="3" t="s">
        <v>128</v>
      </c>
      <c r="X14" s="3" t="s">
        <v>106</v>
      </c>
      <c r="Y14" s="3" t="s">
        <v>133</v>
      </c>
      <c r="Z14" s="3" t="s">
        <v>115</v>
      </c>
      <c r="AA14" s="4" t="s">
        <v>129</v>
      </c>
      <c r="AB14" s="5" t="s">
        <v>6</v>
      </c>
      <c r="AC14" s="5" t="s">
        <v>18</v>
      </c>
    </row>
    <row r="15" spans="1:29" x14ac:dyDescent="0.25">
      <c r="A15" s="6" t="s">
        <v>111</v>
      </c>
      <c r="B15" s="6"/>
      <c r="C15" s="7" t="str">
        <f>IF(COUNTIF(AB22,"*y*")=1,V77,IF(COUNTIF(AB22,"*on*")=1,V76,IF(COUNTIF(AB22,"*X*")=1,"Je třeba hráče lépe popsat, odpovězte na další otázky nahoře",VLOOKUP(AB22,result,3,0))))</f>
        <v>Je třeba hráče lépe popsat, odpovězte na další otázky nahoře</v>
      </c>
      <c r="D15" s="7"/>
      <c r="E15" s="7"/>
      <c r="F15" s="7"/>
      <c r="G15" s="7"/>
      <c r="H15" s="7"/>
      <c r="M15" s="3" t="s">
        <v>13</v>
      </c>
      <c r="N15" s="3" t="s">
        <v>130</v>
      </c>
      <c r="O15" s="3" t="s">
        <v>7</v>
      </c>
      <c r="P15" s="3" t="s">
        <v>8</v>
      </c>
      <c r="Q15" s="3" t="s">
        <v>8</v>
      </c>
      <c r="R15" s="3" t="s">
        <v>9</v>
      </c>
      <c r="S15" s="3" t="str">
        <f t="shared" si="0"/>
        <v>O7BAAN</v>
      </c>
      <c r="T15" s="3" t="s">
        <v>28</v>
      </c>
      <c r="U15" s="3" t="s">
        <v>10</v>
      </c>
      <c r="V15" s="3" t="s">
        <v>9</v>
      </c>
      <c r="W15" s="3" t="s">
        <v>128</v>
      </c>
      <c r="X15" s="3" t="s">
        <v>105</v>
      </c>
      <c r="Y15" s="3" t="s">
        <v>133</v>
      </c>
      <c r="Z15" s="3" t="s">
        <v>9</v>
      </c>
      <c r="AA15" s="4" t="s">
        <v>129</v>
      </c>
      <c r="AB15" s="5" t="s">
        <v>5</v>
      </c>
      <c r="AC15" s="5" t="s">
        <v>19</v>
      </c>
    </row>
    <row r="16" spans="1:29" x14ac:dyDescent="0.25">
      <c r="A16" s="6" t="s">
        <v>125</v>
      </c>
      <c r="B16" s="6"/>
      <c r="C16" s="7" t="str">
        <f>IF(COUNTIF(AB22,"*y*")=1,W77,IF(COUNTIF(AB22,"*on*")=1,W76,IF(COUNTIF(AB22,"*X*")=1,"Je třeba hráče lépe popsat, odpovězte na další otázky nahoře",VLOOKUP(AB22,result,4,0))))</f>
        <v>Je třeba hráče lépe popsat, odpovězte na další otázky nahoře</v>
      </c>
      <c r="D16" s="7"/>
      <c r="E16" s="7"/>
      <c r="F16" s="7"/>
      <c r="G16" s="7"/>
      <c r="H16" s="7"/>
      <c r="M16" s="3" t="s">
        <v>13</v>
      </c>
      <c r="N16" s="3" t="s">
        <v>131</v>
      </c>
      <c r="O16" s="3" t="s">
        <v>7</v>
      </c>
      <c r="P16" s="3" t="s">
        <v>8</v>
      </c>
      <c r="Q16" s="3" t="s">
        <v>8</v>
      </c>
      <c r="R16" s="3" t="s">
        <v>9</v>
      </c>
      <c r="S16" s="3" t="str">
        <f t="shared" si="0"/>
        <v>O8BAAN</v>
      </c>
      <c r="T16" s="3" t="s">
        <v>36</v>
      </c>
      <c r="U16" s="3" t="s">
        <v>10</v>
      </c>
      <c r="V16" s="3" t="s">
        <v>9</v>
      </c>
      <c r="W16" s="3" t="s">
        <v>128</v>
      </c>
      <c r="X16" s="3" t="s">
        <v>105</v>
      </c>
      <c r="Y16" s="3" t="s">
        <v>133</v>
      </c>
      <c r="Z16" s="3" t="s">
        <v>9</v>
      </c>
      <c r="AA16" s="4" t="s">
        <v>129</v>
      </c>
      <c r="AB16" s="5" t="s">
        <v>21</v>
      </c>
      <c r="AC16" s="5" t="s">
        <v>22</v>
      </c>
    </row>
    <row r="17" spans="1:29" x14ac:dyDescent="0.25">
      <c r="A17" s="6" t="s">
        <v>112</v>
      </c>
      <c r="B17" s="6"/>
      <c r="C17" s="7" t="str">
        <f>IF(COUNTIF(AB22,"*y*")=1,X77,IF(COUNTIF(AB22,"*on*")=1,X76,IF(COUNTIF(AB22,"*X*")=1,"Je třeba hráče lépe popsat, odpovězte na další otázky nahoře",VLOOKUP(AB22,result,5,0))))</f>
        <v>Je třeba hráče lépe popsat, odpovězte na další otázky nahoře</v>
      </c>
      <c r="D17" s="7"/>
      <c r="E17" s="7"/>
      <c r="F17" s="7"/>
      <c r="G17" s="7"/>
      <c r="H17" s="7"/>
      <c r="M17" s="3" t="s">
        <v>13</v>
      </c>
      <c r="N17" s="3" t="s">
        <v>132</v>
      </c>
      <c r="O17" s="3" t="s">
        <v>7</v>
      </c>
      <c r="P17" s="3" t="s">
        <v>8</v>
      </c>
      <c r="Q17" s="3" t="s">
        <v>8</v>
      </c>
      <c r="R17" s="3" t="s">
        <v>9</v>
      </c>
      <c r="S17" s="3" t="str">
        <f t="shared" si="0"/>
        <v>O1BAAN</v>
      </c>
      <c r="T17" s="3" t="s">
        <v>44</v>
      </c>
      <c r="U17" s="3" t="s">
        <v>10</v>
      </c>
      <c r="V17" s="3" t="s">
        <v>8</v>
      </c>
      <c r="W17" s="3" t="s">
        <v>128</v>
      </c>
      <c r="X17" s="3" t="s">
        <v>106</v>
      </c>
      <c r="Y17" s="3" t="s">
        <v>133</v>
      </c>
      <c r="Z17" s="3" t="s">
        <v>115</v>
      </c>
      <c r="AA17" s="4" t="s">
        <v>129</v>
      </c>
    </row>
    <row r="18" spans="1:29" x14ac:dyDescent="0.25">
      <c r="A18" s="6" t="s">
        <v>113</v>
      </c>
      <c r="B18" s="6"/>
      <c r="C18" s="7" t="str">
        <f>IF(COUNTIF(AB22,"*y*")=1,Y77,IF(COUNTIF(AB22,"*on*")=1,Y76,IF(COUNTIF(AB22,"*X*")=1,"Je třeba hráče lépe popsat, odpovězte na další otázky nahoře",VLOOKUP(AB22,result,6,0))))</f>
        <v>Je třeba hráče lépe popsat, odpovězte na další otázky nahoře</v>
      </c>
      <c r="D18" s="7"/>
      <c r="E18" s="7"/>
      <c r="F18" s="7"/>
      <c r="G18" s="7"/>
      <c r="H18" s="7"/>
      <c r="M18" s="3" t="s">
        <v>13</v>
      </c>
      <c r="N18" s="3" t="s">
        <v>130</v>
      </c>
      <c r="O18" s="3" t="s">
        <v>7</v>
      </c>
      <c r="P18" s="3" t="s">
        <v>9</v>
      </c>
      <c r="Q18" s="3" t="s">
        <v>8</v>
      </c>
      <c r="R18" s="3" t="s">
        <v>9</v>
      </c>
      <c r="S18" s="3" t="str">
        <f t="shared" si="0"/>
        <v>O7BNAN</v>
      </c>
      <c r="T18" s="3" t="s">
        <v>30</v>
      </c>
      <c r="U18" s="3" t="s">
        <v>10</v>
      </c>
      <c r="V18" s="3" t="s">
        <v>9</v>
      </c>
      <c r="W18" s="3" t="s">
        <v>128</v>
      </c>
      <c r="X18" s="3" t="s">
        <v>105</v>
      </c>
      <c r="Y18" s="3" t="s">
        <v>133</v>
      </c>
      <c r="Z18" s="3" t="s">
        <v>9</v>
      </c>
      <c r="AA18" s="4" t="s">
        <v>129</v>
      </c>
      <c r="AB18" s="5" t="s">
        <v>8</v>
      </c>
      <c r="AC18" s="5" t="s">
        <v>16</v>
      </c>
    </row>
    <row r="19" spans="1:29" x14ac:dyDescent="0.25">
      <c r="A19" s="6" t="s">
        <v>114</v>
      </c>
      <c r="B19" s="6"/>
      <c r="C19" s="7" t="str">
        <f>IF(COUNTIF(AB22,"*y*")=1,Z77,IF(COUNTIF(AB22,"*on*")=1,Z76,IF(COUNTIF(AB22,"*X*")=1,"Je třeba hráče lépe popsat, odpovězte na další otázky nahoře",VLOOKUP(AB22,result,7,0))))</f>
        <v>Je třeba hráče lépe popsat, odpovězte na další otázky nahoře</v>
      </c>
      <c r="D19" s="7"/>
      <c r="E19" s="7"/>
      <c r="F19" s="7"/>
      <c r="G19" s="7"/>
      <c r="H19" s="7"/>
      <c r="M19" s="3" t="s">
        <v>13</v>
      </c>
      <c r="N19" s="3" t="s">
        <v>131</v>
      </c>
      <c r="O19" s="3" t="s">
        <v>7</v>
      </c>
      <c r="P19" s="3" t="s">
        <v>9</v>
      </c>
      <c r="Q19" s="3" t="s">
        <v>8</v>
      </c>
      <c r="R19" s="3" t="s">
        <v>9</v>
      </c>
      <c r="S19" s="3" t="str">
        <f t="shared" si="0"/>
        <v>O8BNAN</v>
      </c>
      <c r="T19" s="3" t="s">
        <v>38</v>
      </c>
      <c r="U19" s="3" t="s">
        <v>10</v>
      </c>
      <c r="V19" s="3" t="s">
        <v>9</v>
      </c>
      <c r="W19" s="3" t="s">
        <v>128</v>
      </c>
      <c r="X19" s="3" t="s">
        <v>105</v>
      </c>
      <c r="Y19" s="3" t="s">
        <v>133</v>
      </c>
      <c r="Z19" s="3" t="s">
        <v>9</v>
      </c>
      <c r="AA19" s="4" t="s">
        <v>129</v>
      </c>
      <c r="AB19" s="5" t="s">
        <v>9</v>
      </c>
      <c r="AC19" s="5" t="s">
        <v>20</v>
      </c>
    </row>
    <row r="20" spans="1:29" x14ac:dyDescent="0.25">
      <c r="M20" s="3" t="s">
        <v>13</v>
      </c>
      <c r="N20" s="3" t="s">
        <v>132</v>
      </c>
      <c r="O20" s="3" t="s">
        <v>7</v>
      </c>
      <c r="P20" s="3" t="s">
        <v>9</v>
      </c>
      <c r="Q20" s="3" t="s">
        <v>8</v>
      </c>
      <c r="R20" s="3" t="s">
        <v>9</v>
      </c>
      <c r="S20" s="3" t="str">
        <f t="shared" si="0"/>
        <v>O1BNAN</v>
      </c>
      <c r="T20" s="3" t="s">
        <v>46</v>
      </c>
      <c r="U20" s="3" t="s">
        <v>10</v>
      </c>
      <c r="V20" s="3" t="s">
        <v>8</v>
      </c>
      <c r="W20" s="3" t="s">
        <v>128</v>
      </c>
      <c r="X20" s="3" t="s">
        <v>106</v>
      </c>
      <c r="Y20" s="3" t="s">
        <v>133</v>
      </c>
      <c r="Z20" s="3" t="s">
        <v>115</v>
      </c>
      <c r="AA20" s="4" t="s">
        <v>129</v>
      </c>
      <c r="AB20" s="5" t="s">
        <v>21</v>
      </c>
      <c r="AC20" s="5" t="s">
        <v>22</v>
      </c>
    </row>
    <row r="21" spans="1:29" x14ac:dyDescent="0.25">
      <c r="M21" s="3" t="s">
        <v>13</v>
      </c>
      <c r="N21" s="3" t="s">
        <v>130</v>
      </c>
      <c r="O21" s="3" t="s">
        <v>7</v>
      </c>
      <c r="P21" s="3" t="s">
        <v>8</v>
      </c>
      <c r="Q21" s="3" t="s">
        <v>9</v>
      </c>
      <c r="R21" s="3" t="s">
        <v>9</v>
      </c>
      <c r="S21" s="3" t="str">
        <f t="shared" si="0"/>
        <v>O7BANN</v>
      </c>
      <c r="T21" s="3" t="s">
        <v>29</v>
      </c>
      <c r="U21" s="3" t="s">
        <v>10</v>
      </c>
      <c r="V21" s="3" t="s">
        <v>9</v>
      </c>
      <c r="W21" s="3" t="s">
        <v>128</v>
      </c>
      <c r="X21" s="3" t="s">
        <v>105</v>
      </c>
      <c r="Y21" s="3" t="s">
        <v>133</v>
      </c>
      <c r="Z21" s="3" t="s">
        <v>9</v>
      </c>
      <c r="AA21" s="4" t="s">
        <v>129</v>
      </c>
    </row>
    <row r="22" spans="1:29" x14ac:dyDescent="0.25">
      <c r="M22" s="3" t="s">
        <v>13</v>
      </c>
      <c r="N22" s="3" t="s">
        <v>131</v>
      </c>
      <c r="O22" s="3" t="s">
        <v>7</v>
      </c>
      <c r="P22" s="3" t="s">
        <v>8</v>
      </c>
      <c r="Q22" s="3" t="s">
        <v>9</v>
      </c>
      <c r="R22" s="3" t="s">
        <v>9</v>
      </c>
      <c r="S22" s="3" t="str">
        <f t="shared" si="0"/>
        <v>O8BANN</v>
      </c>
      <c r="T22" s="3" t="s">
        <v>37</v>
      </c>
      <c r="U22" s="3" t="s">
        <v>10</v>
      </c>
      <c r="V22" s="3" t="s">
        <v>9</v>
      </c>
      <c r="W22" s="3" t="s">
        <v>128</v>
      </c>
      <c r="X22" s="3" t="s">
        <v>105</v>
      </c>
      <c r="Y22" s="3" t="s">
        <v>133</v>
      </c>
      <c r="Z22" s="3" t="s">
        <v>9</v>
      </c>
      <c r="AA22" s="4" t="s">
        <v>129</v>
      </c>
      <c r="AB22" s="5" t="str">
        <f>_xlfn.CONCAT(VLOOKUP(D6,codes,2,0),VLOOKUP(D7,codes,2,0),VLOOKUP(D8,codes,2,0),VLOOKUP(D9,codes,2,0),VLOOKUP(D10,codes,2,0),VLOOKUP(D11,codes,2,0))</f>
        <v>XXXXXX</v>
      </c>
    </row>
    <row r="23" spans="1:29" x14ac:dyDescent="0.25">
      <c r="M23" s="3" t="s">
        <v>13</v>
      </c>
      <c r="N23" s="3" t="s">
        <v>132</v>
      </c>
      <c r="O23" s="3" t="s">
        <v>7</v>
      </c>
      <c r="P23" s="3" t="s">
        <v>8</v>
      </c>
      <c r="Q23" s="3" t="s">
        <v>9</v>
      </c>
      <c r="R23" s="3" t="s">
        <v>9</v>
      </c>
      <c r="S23" s="3" t="str">
        <f t="shared" si="0"/>
        <v>O1BANN</v>
      </c>
      <c r="T23" s="3" t="s">
        <v>45</v>
      </c>
      <c r="U23" s="3" t="s">
        <v>10</v>
      </c>
      <c r="V23" s="3" t="s">
        <v>8</v>
      </c>
      <c r="W23" s="3" t="s">
        <v>128</v>
      </c>
      <c r="X23" s="3" t="s">
        <v>106</v>
      </c>
      <c r="Y23" s="3" t="s">
        <v>133</v>
      </c>
      <c r="Z23" s="3" t="s">
        <v>115</v>
      </c>
      <c r="AA23" s="4" t="s">
        <v>129</v>
      </c>
    </row>
    <row r="24" spans="1:29" x14ac:dyDescent="0.25">
      <c r="M24" s="3" t="s">
        <v>13</v>
      </c>
      <c r="N24" s="3" t="s">
        <v>130</v>
      </c>
      <c r="O24" s="3" t="s">
        <v>7</v>
      </c>
      <c r="P24" s="3" t="s">
        <v>9</v>
      </c>
      <c r="Q24" s="3" t="s">
        <v>9</v>
      </c>
      <c r="R24" s="3" t="s">
        <v>9</v>
      </c>
      <c r="S24" s="3" t="str">
        <f t="shared" si="0"/>
        <v>O7BNNN</v>
      </c>
      <c r="T24" s="3" t="s">
        <v>31</v>
      </c>
      <c r="U24" s="3" t="s">
        <v>10</v>
      </c>
      <c r="V24" s="3" t="s">
        <v>9</v>
      </c>
      <c r="W24" s="3" t="s">
        <v>128</v>
      </c>
      <c r="X24" s="3" t="s">
        <v>105</v>
      </c>
      <c r="Y24" s="3" t="s">
        <v>133</v>
      </c>
      <c r="Z24" s="3" t="s">
        <v>9</v>
      </c>
      <c r="AA24" s="4" t="s">
        <v>129</v>
      </c>
    </row>
    <row r="25" spans="1:29" x14ac:dyDescent="0.25">
      <c r="M25" s="3" t="s">
        <v>13</v>
      </c>
      <c r="N25" s="3" t="s">
        <v>131</v>
      </c>
      <c r="O25" s="3" t="s">
        <v>7</v>
      </c>
      <c r="P25" s="3" t="s">
        <v>9</v>
      </c>
      <c r="Q25" s="3" t="s">
        <v>9</v>
      </c>
      <c r="R25" s="3" t="s">
        <v>9</v>
      </c>
      <c r="S25" s="3" t="str">
        <f t="shared" si="0"/>
        <v>O8BNNN</v>
      </c>
      <c r="T25" s="3" t="s">
        <v>39</v>
      </c>
      <c r="U25" s="3" t="s">
        <v>10</v>
      </c>
      <c r="V25" s="3" t="s">
        <v>9</v>
      </c>
      <c r="W25" s="3" t="s">
        <v>128</v>
      </c>
      <c r="X25" s="3" t="s">
        <v>105</v>
      </c>
      <c r="Y25" s="3" t="s">
        <v>133</v>
      </c>
      <c r="Z25" s="3" t="s">
        <v>9</v>
      </c>
      <c r="AA25" s="4" t="s">
        <v>129</v>
      </c>
    </row>
    <row r="26" spans="1:29" x14ac:dyDescent="0.25">
      <c r="M26" s="3" t="s">
        <v>13</v>
      </c>
      <c r="N26" s="3" t="s">
        <v>132</v>
      </c>
      <c r="O26" s="3" t="s">
        <v>7</v>
      </c>
      <c r="P26" s="3" t="s">
        <v>9</v>
      </c>
      <c r="Q26" s="3" t="s">
        <v>9</v>
      </c>
      <c r="R26" s="3" t="s">
        <v>9</v>
      </c>
      <c r="S26" s="3" t="str">
        <f t="shared" si="0"/>
        <v>O1BNNN</v>
      </c>
      <c r="T26" s="3" t="s">
        <v>47</v>
      </c>
      <c r="U26" s="3" t="s">
        <v>10</v>
      </c>
      <c r="V26" s="3" t="s">
        <v>8</v>
      </c>
      <c r="W26" s="3" t="s">
        <v>128</v>
      </c>
      <c r="X26" s="3" t="s">
        <v>106</v>
      </c>
      <c r="Y26" s="3" t="s">
        <v>133</v>
      </c>
      <c r="Z26" s="3" t="s">
        <v>115</v>
      </c>
      <c r="AA26" s="4" t="s">
        <v>129</v>
      </c>
    </row>
    <row r="27" spans="1:29" x14ac:dyDescent="0.25">
      <c r="M27" s="3" t="s">
        <v>13</v>
      </c>
      <c r="N27" s="3" t="s">
        <v>130</v>
      </c>
      <c r="O27" s="3" t="s">
        <v>6</v>
      </c>
      <c r="P27" s="3" t="s">
        <v>8</v>
      </c>
      <c r="Q27" s="3" t="s">
        <v>8</v>
      </c>
      <c r="R27" s="3" t="s">
        <v>8</v>
      </c>
      <c r="S27" s="3" t="str">
        <f t="shared" si="0"/>
        <v>O7DAAA</v>
      </c>
      <c r="T27" s="3" t="s">
        <v>48</v>
      </c>
      <c r="U27" s="3" t="s">
        <v>10</v>
      </c>
      <c r="V27" s="3" t="s">
        <v>9</v>
      </c>
      <c r="W27" s="3" t="s">
        <v>128</v>
      </c>
      <c r="X27" s="3" t="s">
        <v>105</v>
      </c>
      <c r="Y27" s="3" t="s">
        <v>133</v>
      </c>
      <c r="Z27" s="3" t="s">
        <v>9</v>
      </c>
      <c r="AA27" s="4" t="s">
        <v>129</v>
      </c>
    </row>
    <row r="28" spans="1:29" x14ac:dyDescent="0.25">
      <c r="M28" s="3" t="s">
        <v>13</v>
      </c>
      <c r="N28" s="3" t="s">
        <v>131</v>
      </c>
      <c r="O28" s="3" t="s">
        <v>6</v>
      </c>
      <c r="P28" s="3" t="s">
        <v>8</v>
      </c>
      <c r="Q28" s="3" t="s">
        <v>8</v>
      </c>
      <c r="R28" s="3" t="s">
        <v>8</v>
      </c>
      <c r="S28" s="3" t="str">
        <f t="shared" si="0"/>
        <v>O8DAAA</v>
      </c>
      <c r="T28" s="3" t="s">
        <v>56</v>
      </c>
      <c r="U28" s="3" t="s">
        <v>10</v>
      </c>
      <c r="V28" s="3" t="s">
        <v>9</v>
      </c>
      <c r="W28" s="3" t="s">
        <v>128</v>
      </c>
      <c r="X28" s="3" t="s">
        <v>105</v>
      </c>
      <c r="Y28" s="3" t="s">
        <v>133</v>
      </c>
      <c r="Z28" s="3" t="s">
        <v>9</v>
      </c>
      <c r="AA28" s="4" t="s">
        <v>129</v>
      </c>
    </row>
    <row r="29" spans="1:29" x14ac:dyDescent="0.25">
      <c r="M29" s="3" t="s">
        <v>13</v>
      </c>
      <c r="N29" s="3" t="s">
        <v>132</v>
      </c>
      <c r="O29" s="3" t="s">
        <v>6</v>
      </c>
      <c r="P29" s="3" t="s">
        <v>8</v>
      </c>
      <c r="Q29" s="3" t="s">
        <v>8</v>
      </c>
      <c r="R29" s="3" t="s">
        <v>8</v>
      </c>
      <c r="S29" s="3" t="str">
        <f t="shared" si="0"/>
        <v>O1DAAA</v>
      </c>
      <c r="T29" s="3" t="s">
        <v>64</v>
      </c>
      <c r="U29" s="3" t="s">
        <v>10</v>
      </c>
      <c r="V29" s="3" t="s">
        <v>8</v>
      </c>
      <c r="W29" s="3" t="s">
        <v>128</v>
      </c>
      <c r="X29" s="3" t="s">
        <v>106</v>
      </c>
      <c r="Y29" s="3" t="s">
        <v>133</v>
      </c>
      <c r="Z29" s="3" t="s">
        <v>115</v>
      </c>
      <c r="AA29" s="4" t="s">
        <v>129</v>
      </c>
    </row>
    <row r="30" spans="1:29" x14ac:dyDescent="0.25">
      <c r="M30" s="3" t="s">
        <v>13</v>
      </c>
      <c r="N30" s="3" t="s">
        <v>130</v>
      </c>
      <c r="O30" s="3" t="s">
        <v>6</v>
      </c>
      <c r="P30" s="3" t="s">
        <v>9</v>
      </c>
      <c r="Q30" s="3" t="s">
        <v>8</v>
      </c>
      <c r="R30" s="3" t="s">
        <v>8</v>
      </c>
      <c r="S30" s="3" t="str">
        <f t="shared" si="0"/>
        <v>O7DNAA</v>
      </c>
      <c r="T30" s="3" t="s">
        <v>52</v>
      </c>
      <c r="U30" s="3" t="s">
        <v>10</v>
      </c>
      <c r="V30" s="3" t="s">
        <v>9</v>
      </c>
      <c r="W30" s="3" t="s">
        <v>128</v>
      </c>
      <c r="X30" s="3" t="s">
        <v>105</v>
      </c>
      <c r="Y30" s="3" t="s">
        <v>133</v>
      </c>
      <c r="Z30" s="3" t="s">
        <v>9</v>
      </c>
      <c r="AA30" s="4" t="s">
        <v>129</v>
      </c>
    </row>
    <row r="31" spans="1:29" x14ac:dyDescent="0.25">
      <c r="M31" s="3" t="s">
        <v>13</v>
      </c>
      <c r="N31" s="3" t="s">
        <v>131</v>
      </c>
      <c r="O31" s="3" t="s">
        <v>6</v>
      </c>
      <c r="P31" s="3" t="s">
        <v>9</v>
      </c>
      <c r="Q31" s="3" t="s">
        <v>8</v>
      </c>
      <c r="R31" s="3" t="s">
        <v>8</v>
      </c>
      <c r="S31" s="3" t="str">
        <f t="shared" si="0"/>
        <v>O8DNAA</v>
      </c>
      <c r="T31" s="3" t="s">
        <v>60</v>
      </c>
      <c r="U31" s="3" t="s">
        <v>10</v>
      </c>
      <c r="V31" s="3" t="s">
        <v>9</v>
      </c>
      <c r="W31" s="3" t="s">
        <v>128</v>
      </c>
      <c r="X31" s="3" t="s">
        <v>105</v>
      </c>
      <c r="Y31" s="3" t="s">
        <v>133</v>
      </c>
      <c r="Z31" s="3" t="s">
        <v>9</v>
      </c>
      <c r="AA31" s="4" t="s">
        <v>129</v>
      </c>
    </row>
    <row r="32" spans="1:29" x14ac:dyDescent="0.25">
      <c r="M32" s="3" t="s">
        <v>13</v>
      </c>
      <c r="N32" s="3" t="s">
        <v>132</v>
      </c>
      <c r="O32" s="3" t="s">
        <v>6</v>
      </c>
      <c r="P32" s="3" t="s">
        <v>9</v>
      </c>
      <c r="Q32" s="3" t="s">
        <v>8</v>
      </c>
      <c r="R32" s="3" t="s">
        <v>8</v>
      </c>
      <c r="S32" s="3" t="str">
        <f t="shared" si="0"/>
        <v>O1DNAA</v>
      </c>
      <c r="T32" s="3" t="s">
        <v>68</v>
      </c>
      <c r="U32" s="3" t="s">
        <v>10</v>
      </c>
      <c r="V32" s="3" t="s">
        <v>8</v>
      </c>
      <c r="W32" s="3" t="s">
        <v>128</v>
      </c>
      <c r="X32" s="3" t="s">
        <v>106</v>
      </c>
      <c r="Y32" s="3" t="s">
        <v>133</v>
      </c>
      <c r="Z32" s="3" t="s">
        <v>115</v>
      </c>
      <c r="AA32" s="4" t="s">
        <v>129</v>
      </c>
    </row>
    <row r="33" spans="13:27" x14ac:dyDescent="0.25">
      <c r="M33" s="3" t="s">
        <v>13</v>
      </c>
      <c r="N33" s="3" t="s">
        <v>130</v>
      </c>
      <c r="O33" s="3" t="s">
        <v>6</v>
      </c>
      <c r="P33" s="3" t="s">
        <v>8</v>
      </c>
      <c r="Q33" s="3" t="s">
        <v>9</v>
      </c>
      <c r="R33" s="3" t="s">
        <v>8</v>
      </c>
      <c r="S33" s="3" t="str">
        <f t="shared" si="0"/>
        <v>O7DANA</v>
      </c>
      <c r="T33" s="3" t="s">
        <v>50</v>
      </c>
      <c r="U33" s="3" t="s">
        <v>100</v>
      </c>
      <c r="V33" s="3" t="s">
        <v>9</v>
      </c>
      <c r="W33" s="3" t="s">
        <v>128</v>
      </c>
      <c r="X33" s="3" t="s">
        <v>105</v>
      </c>
      <c r="Y33" s="3" t="s">
        <v>133</v>
      </c>
      <c r="Z33" s="3" t="s">
        <v>9</v>
      </c>
      <c r="AA33" s="4" t="s">
        <v>129</v>
      </c>
    </row>
    <row r="34" spans="13:27" x14ac:dyDescent="0.25">
      <c r="M34" s="3" t="s">
        <v>13</v>
      </c>
      <c r="N34" s="3" t="s">
        <v>131</v>
      </c>
      <c r="O34" s="3" t="s">
        <v>6</v>
      </c>
      <c r="P34" s="3" t="s">
        <v>8</v>
      </c>
      <c r="Q34" s="3" t="s">
        <v>9</v>
      </c>
      <c r="R34" s="3" t="s">
        <v>8</v>
      </c>
      <c r="S34" s="3" t="str">
        <f t="shared" si="0"/>
        <v>O8DANA</v>
      </c>
      <c r="T34" s="3" t="s">
        <v>58</v>
      </c>
      <c r="U34" s="3" t="s">
        <v>99</v>
      </c>
      <c r="V34" s="3" t="s">
        <v>9</v>
      </c>
      <c r="W34" s="3" t="s">
        <v>128</v>
      </c>
      <c r="X34" s="3" t="s">
        <v>105</v>
      </c>
      <c r="Y34" s="3" t="s">
        <v>133</v>
      </c>
      <c r="Z34" s="3" t="s">
        <v>9</v>
      </c>
      <c r="AA34" s="4" t="s">
        <v>129</v>
      </c>
    </row>
    <row r="35" spans="13:27" x14ac:dyDescent="0.25">
      <c r="M35" s="3" t="s">
        <v>13</v>
      </c>
      <c r="N35" s="3" t="s">
        <v>132</v>
      </c>
      <c r="O35" s="3" t="s">
        <v>6</v>
      </c>
      <c r="P35" s="3" t="s">
        <v>8</v>
      </c>
      <c r="Q35" s="3" t="s">
        <v>9</v>
      </c>
      <c r="R35" s="3" t="s">
        <v>8</v>
      </c>
      <c r="S35" s="3" t="str">
        <f t="shared" ref="S35:S66" si="1">_xlfn.CONCAT(VLOOKUP(M35,codes,2,0),VLOOKUP(N35,codes,2,0),VLOOKUP(O35,codes,2,0),VLOOKUP(P35,codes,2,0),VLOOKUP(Q35,codes,2,0),VLOOKUP(R35,codes,2,0))</f>
        <v>O1DANA</v>
      </c>
      <c r="T35" s="3" t="s">
        <v>66</v>
      </c>
      <c r="U35" s="3" t="s">
        <v>99</v>
      </c>
      <c r="V35" s="3" t="s">
        <v>8</v>
      </c>
      <c r="W35" s="3" t="s">
        <v>128</v>
      </c>
      <c r="X35" s="3" t="s">
        <v>106</v>
      </c>
      <c r="Y35" s="3" t="s">
        <v>133</v>
      </c>
      <c r="Z35" s="3" t="s">
        <v>115</v>
      </c>
      <c r="AA35" s="4" t="s">
        <v>129</v>
      </c>
    </row>
    <row r="36" spans="13:27" x14ac:dyDescent="0.25">
      <c r="M36" s="3" t="s">
        <v>13</v>
      </c>
      <c r="N36" s="3" t="s">
        <v>130</v>
      </c>
      <c r="O36" s="3" t="s">
        <v>6</v>
      </c>
      <c r="P36" s="3" t="s">
        <v>9</v>
      </c>
      <c r="Q36" s="3" t="s">
        <v>9</v>
      </c>
      <c r="R36" s="3" t="s">
        <v>8</v>
      </c>
      <c r="S36" s="3" t="str">
        <f t="shared" si="1"/>
        <v>O7DNNA</v>
      </c>
      <c r="T36" s="3" t="s">
        <v>53</v>
      </c>
      <c r="U36" s="3" t="s">
        <v>10</v>
      </c>
      <c r="V36" s="3" t="s">
        <v>9</v>
      </c>
      <c r="W36" s="3" t="s">
        <v>128</v>
      </c>
      <c r="X36" s="3" t="s">
        <v>105</v>
      </c>
      <c r="Y36" s="3" t="s">
        <v>133</v>
      </c>
      <c r="Z36" s="3" t="s">
        <v>9</v>
      </c>
      <c r="AA36" s="4" t="s">
        <v>129</v>
      </c>
    </row>
    <row r="37" spans="13:27" x14ac:dyDescent="0.25">
      <c r="M37" s="3" t="s">
        <v>13</v>
      </c>
      <c r="N37" s="3" t="s">
        <v>131</v>
      </c>
      <c r="O37" s="3" t="s">
        <v>6</v>
      </c>
      <c r="P37" s="3" t="s">
        <v>9</v>
      </c>
      <c r="Q37" s="3" t="s">
        <v>9</v>
      </c>
      <c r="R37" s="3" t="s">
        <v>8</v>
      </c>
      <c r="S37" s="3" t="str">
        <f t="shared" si="1"/>
        <v>O8DNNA</v>
      </c>
      <c r="T37" s="3" t="s">
        <v>61</v>
      </c>
      <c r="U37" s="3" t="s">
        <v>10</v>
      </c>
      <c r="V37" s="3" t="s">
        <v>9</v>
      </c>
      <c r="W37" s="3" t="s">
        <v>128</v>
      </c>
      <c r="X37" s="3" t="s">
        <v>105</v>
      </c>
      <c r="Y37" s="3" t="s">
        <v>133</v>
      </c>
      <c r="Z37" s="3" t="s">
        <v>9</v>
      </c>
      <c r="AA37" s="4" t="s">
        <v>129</v>
      </c>
    </row>
    <row r="38" spans="13:27" x14ac:dyDescent="0.25">
      <c r="M38" s="3" t="s">
        <v>13</v>
      </c>
      <c r="N38" s="3" t="s">
        <v>132</v>
      </c>
      <c r="O38" s="3" t="s">
        <v>6</v>
      </c>
      <c r="P38" s="3" t="s">
        <v>9</v>
      </c>
      <c r="Q38" s="3" t="s">
        <v>9</v>
      </c>
      <c r="R38" s="3" t="s">
        <v>8</v>
      </c>
      <c r="S38" s="3" t="str">
        <f t="shared" si="1"/>
        <v>O1DNNA</v>
      </c>
      <c r="T38" s="3" t="s">
        <v>69</v>
      </c>
      <c r="U38" s="3" t="s">
        <v>10</v>
      </c>
      <c r="V38" s="3" t="s">
        <v>8</v>
      </c>
      <c r="W38" s="3" t="s">
        <v>128</v>
      </c>
      <c r="X38" s="3" t="s">
        <v>106</v>
      </c>
      <c r="Y38" s="3" t="s">
        <v>133</v>
      </c>
      <c r="Z38" s="3" t="s">
        <v>115</v>
      </c>
      <c r="AA38" s="4" t="s">
        <v>129</v>
      </c>
    </row>
    <row r="39" spans="13:27" x14ac:dyDescent="0.25">
      <c r="M39" s="3" t="s">
        <v>13</v>
      </c>
      <c r="N39" s="3" t="s">
        <v>130</v>
      </c>
      <c r="O39" s="3" t="s">
        <v>6</v>
      </c>
      <c r="P39" s="3" t="s">
        <v>8</v>
      </c>
      <c r="Q39" s="3" t="s">
        <v>8</v>
      </c>
      <c r="R39" s="3" t="s">
        <v>9</v>
      </c>
      <c r="S39" s="3" t="str">
        <f t="shared" si="1"/>
        <v>O7DAAN</v>
      </c>
      <c r="T39" s="3" t="s">
        <v>49</v>
      </c>
      <c r="U39" s="3" t="s">
        <v>10</v>
      </c>
      <c r="V39" s="3" t="s">
        <v>9</v>
      </c>
      <c r="W39" s="3" t="s">
        <v>128</v>
      </c>
      <c r="X39" s="3" t="s">
        <v>105</v>
      </c>
      <c r="Y39" s="3" t="s">
        <v>133</v>
      </c>
      <c r="Z39" s="3" t="s">
        <v>9</v>
      </c>
      <c r="AA39" s="4" t="s">
        <v>129</v>
      </c>
    </row>
    <row r="40" spans="13:27" x14ac:dyDescent="0.25">
      <c r="M40" s="3" t="s">
        <v>13</v>
      </c>
      <c r="N40" s="3" t="s">
        <v>131</v>
      </c>
      <c r="O40" s="3" t="s">
        <v>6</v>
      </c>
      <c r="P40" s="3" t="s">
        <v>8</v>
      </c>
      <c r="Q40" s="3" t="s">
        <v>8</v>
      </c>
      <c r="R40" s="3" t="s">
        <v>9</v>
      </c>
      <c r="S40" s="3" t="str">
        <f t="shared" si="1"/>
        <v>O8DAAN</v>
      </c>
      <c r="T40" s="3" t="s">
        <v>57</v>
      </c>
      <c r="U40" s="3" t="s">
        <v>10</v>
      </c>
      <c r="V40" s="3" t="s">
        <v>9</v>
      </c>
      <c r="W40" s="3" t="s">
        <v>128</v>
      </c>
      <c r="X40" s="3" t="s">
        <v>105</v>
      </c>
      <c r="Y40" s="3" t="s">
        <v>133</v>
      </c>
      <c r="Z40" s="3" t="s">
        <v>9</v>
      </c>
      <c r="AA40" s="4" t="s">
        <v>129</v>
      </c>
    </row>
    <row r="41" spans="13:27" x14ac:dyDescent="0.25">
      <c r="M41" s="3" t="s">
        <v>13</v>
      </c>
      <c r="N41" s="3" t="s">
        <v>132</v>
      </c>
      <c r="O41" s="3" t="s">
        <v>6</v>
      </c>
      <c r="P41" s="3" t="s">
        <v>8</v>
      </c>
      <c r="Q41" s="3" t="s">
        <v>8</v>
      </c>
      <c r="R41" s="3" t="s">
        <v>9</v>
      </c>
      <c r="S41" s="3" t="str">
        <f t="shared" si="1"/>
        <v>O1DAAN</v>
      </c>
      <c r="T41" s="3" t="s">
        <v>65</v>
      </c>
      <c r="U41" s="3" t="s">
        <v>100</v>
      </c>
      <c r="V41" s="3" t="s">
        <v>8</v>
      </c>
      <c r="W41" s="3" t="s">
        <v>128</v>
      </c>
      <c r="X41" s="3" t="s">
        <v>106</v>
      </c>
      <c r="Y41" s="3" t="s">
        <v>133</v>
      </c>
      <c r="Z41" s="3" t="s">
        <v>115</v>
      </c>
      <c r="AA41" s="4" t="s">
        <v>129</v>
      </c>
    </row>
    <row r="42" spans="13:27" x14ac:dyDescent="0.25">
      <c r="M42" s="3" t="s">
        <v>13</v>
      </c>
      <c r="N42" s="3" t="s">
        <v>130</v>
      </c>
      <c r="O42" s="3" t="s">
        <v>6</v>
      </c>
      <c r="P42" s="3" t="s">
        <v>9</v>
      </c>
      <c r="Q42" s="3" t="s">
        <v>8</v>
      </c>
      <c r="R42" s="3" t="s">
        <v>9</v>
      </c>
      <c r="S42" s="3" t="str">
        <f t="shared" si="1"/>
        <v>O7DNAN</v>
      </c>
      <c r="T42" s="3" t="s">
        <v>54</v>
      </c>
      <c r="U42" s="3" t="s">
        <v>10</v>
      </c>
      <c r="V42" s="3" t="s">
        <v>9</v>
      </c>
      <c r="W42" s="3" t="s">
        <v>128</v>
      </c>
      <c r="X42" s="3" t="s">
        <v>105</v>
      </c>
      <c r="Y42" s="3" t="s">
        <v>133</v>
      </c>
      <c r="Z42" s="3" t="s">
        <v>9</v>
      </c>
      <c r="AA42" s="4" t="s">
        <v>129</v>
      </c>
    </row>
    <row r="43" spans="13:27" x14ac:dyDescent="0.25">
      <c r="M43" s="3" t="s">
        <v>13</v>
      </c>
      <c r="N43" s="3" t="s">
        <v>131</v>
      </c>
      <c r="O43" s="3" t="s">
        <v>6</v>
      </c>
      <c r="P43" s="3" t="s">
        <v>9</v>
      </c>
      <c r="Q43" s="3" t="s">
        <v>8</v>
      </c>
      <c r="R43" s="3" t="s">
        <v>9</v>
      </c>
      <c r="S43" s="3" t="str">
        <f t="shared" si="1"/>
        <v>O8DNAN</v>
      </c>
      <c r="T43" s="3" t="s">
        <v>62</v>
      </c>
      <c r="U43" s="3" t="s">
        <v>10</v>
      </c>
      <c r="V43" s="3" t="s">
        <v>9</v>
      </c>
      <c r="W43" s="3" t="s">
        <v>128</v>
      </c>
      <c r="X43" s="3" t="s">
        <v>105</v>
      </c>
      <c r="Y43" s="3" t="s">
        <v>133</v>
      </c>
      <c r="Z43" s="3" t="s">
        <v>9</v>
      </c>
      <c r="AA43" s="4" t="s">
        <v>129</v>
      </c>
    </row>
    <row r="44" spans="13:27" x14ac:dyDescent="0.25">
      <c r="M44" s="3" t="s">
        <v>13</v>
      </c>
      <c r="N44" s="3" t="s">
        <v>132</v>
      </c>
      <c r="O44" s="3" t="s">
        <v>6</v>
      </c>
      <c r="P44" s="3" t="s">
        <v>9</v>
      </c>
      <c r="Q44" s="3" t="s">
        <v>8</v>
      </c>
      <c r="R44" s="3" t="s">
        <v>9</v>
      </c>
      <c r="S44" s="3" t="str">
        <f t="shared" si="1"/>
        <v>O1DNAN</v>
      </c>
      <c r="T44" s="3" t="s">
        <v>70</v>
      </c>
      <c r="U44" s="3" t="s">
        <v>100</v>
      </c>
      <c r="V44" s="3" t="s">
        <v>8</v>
      </c>
      <c r="W44" s="3" t="s">
        <v>128</v>
      </c>
      <c r="X44" s="3" t="s">
        <v>106</v>
      </c>
      <c r="Y44" s="3" t="s">
        <v>133</v>
      </c>
      <c r="Z44" s="3" t="s">
        <v>115</v>
      </c>
      <c r="AA44" s="4" t="s">
        <v>129</v>
      </c>
    </row>
    <row r="45" spans="13:27" x14ac:dyDescent="0.25">
      <c r="M45" s="3" t="s">
        <v>13</v>
      </c>
      <c r="N45" s="3" t="s">
        <v>130</v>
      </c>
      <c r="O45" s="3" t="s">
        <v>6</v>
      </c>
      <c r="P45" s="3" t="s">
        <v>8</v>
      </c>
      <c r="Q45" s="3" t="s">
        <v>9</v>
      </c>
      <c r="R45" s="3" t="s">
        <v>9</v>
      </c>
      <c r="S45" s="3" t="str">
        <f t="shared" si="1"/>
        <v>O7DANN</v>
      </c>
      <c r="T45" s="3" t="s">
        <v>51</v>
      </c>
      <c r="U45" s="3" t="s">
        <v>100</v>
      </c>
      <c r="V45" s="3" t="s">
        <v>9</v>
      </c>
      <c r="W45" s="3" t="s">
        <v>128</v>
      </c>
      <c r="X45" s="3" t="s">
        <v>105</v>
      </c>
      <c r="Y45" s="3" t="s">
        <v>133</v>
      </c>
      <c r="Z45" s="3" t="s">
        <v>9</v>
      </c>
      <c r="AA45" s="4" t="s">
        <v>129</v>
      </c>
    </row>
    <row r="46" spans="13:27" x14ac:dyDescent="0.25">
      <c r="M46" s="3" t="s">
        <v>13</v>
      </c>
      <c r="N46" s="3" t="s">
        <v>131</v>
      </c>
      <c r="O46" s="3" t="s">
        <v>6</v>
      </c>
      <c r="P46" s="3" t="s">
        <v>8</v>
      </c>
      <c r="Q46" s="3" t="s">
        <v>9</v>
      </c>
      <c r="R46" s="3" t="s">
        <v>9</v>
      </c>
      <c r="S46" s="3" t="str">
        <f t="shared" si="1"/>
        <v>O8DANN</v>
      </c>
      <c r="T46" s="3" t="s">
        <v>59</v>
      </c>
      <c r="U46" s="3" t="s">
        <v>99</v>
      </c>
      <c r="V46" s="3" t="s">
        <v>9</v>
      </c>
      <c r="W46" s="3" t="s">
        <v>128</v>
      </c>
      <c r="X46" s="3" t="s">
        <v>105</v>
      </c>
      <c r="Y46" s="3" t="s">
        <v>133</v>
      </c>
      <c r="Z46" s="3" t="s">
        <v>9</v>
      </c>
      <c r="AA46" s="4" t="s">
        <v>129</v>
      </c>
    </row>
    <row r="47" spans="13:27" x14ac:dyDescent="0.25">
      <c r="M47" s="3" t="s">
        <v>13</v>
      </c>
      <c r="N47" s="3" t="s">
        <v>132</v>
      </c>
      <c r="O47" s="3" t="s">
        <v>6</v>
      </c>
      <c r="P47" s="3" t="s">
        <v>8</v>
      </c>
      <c r="Q47" s="3" t="s">
        <v>9</v>
      </c>
      <c r="R47" s="3" t="s">
        <v>9</v>
      </c>
      <c r="S47" s="3" t="str">
        <f t="shared" si="1"/>
        <v>O1DANN</v>
      </c>
      <c r="T47" s="3" t="s">
        <v>67</v>
      </c>
      <c r="U47" s="3" t="s">
        <v>99</v>
      </c>
      <c r="V47" s="3" t="s">
        <v>8</v>
      </c>
      <c r="W47" s="3" t="s">
        <v>128</v>
      </c>
      <c r="X47" s="3" t="s">
        <v>106</v>
      </c>
      <c r="Y47" s="3" t="s">
        <v>133</v>
      </c>
      <c r="Z47" s="3" t="s">
        <v>115</v>
      </c>
      <c r="AA47" s="4" t="s">
        <v>129</v>
      </c>
    </row>
    <row r="48" spans="13:27" x14ac:dyDescent="0.25">
      <c r="M48" s="3" t="s">
        <v>13</v>
      </c>
      <c r="N48" s="3" t="s">
        <v>130</v>
      </c>
      <c r="O48" s="3" t="s">
        <v>6</v>
      </c>
      <c r="P48" s="3" t="s">
        <v>9</v>
      </c>
      <c r="Q48" s="3" t="s">
        <v>9</v>
      </c>
      <c r="R48" s="3" t="s">
        <v>9</v>
      </c>
      <c r="S48" s="3" t="str">
        <f t="shared" si="1"/>
        <v>O7DNNN</v>
      </c>
      <c r="T48" s="3" t="s">
        <v>55</v>
      </c>
      <c r="U48" s="3" t="s">
        <v>10</v>
      </c>
      <c r="V48" s="3" t="s">
        <v>9</v>
      </c>
      <c r="W48" s="3" t="s">
        <v>128</v>
      </c>
      <c r="X48" s="3" t="s">
        <v>105</v>
      </c>
      <c r="Y48" s="3" t="s">
        <v>133</v>
      </c>
      <c r="Z48" s="3" t="s">
        <v>9</v>
      </c>
      <c r="AA48" s="4" t="s">
        <v>129</v>
      </c>
    </row>
    <row r="49" spans="13:27" x14ac:dyDescent="0.25">
      <c r="M49" s="3" t="s">
        <v>13</v>
      </c>
      <c r="N49" s="3" t="s">
        <v>131</v>
      </c>
      <c r="O49" s="3" t="s">
        <v>6</v>
      </c>
      <c r="P49" s="3" t="s">
        <v>9</v>
      </c>
      <c r="Q49" s="3" t="s">
        <v>9</v>
      </c>
      <c r="R49" s="3" t="s">
        <v>9</v>
      </c>
      <c r="S49" s="3" t="str">
        <f t="shared" si="1"/>
        <v>O8DNNN</v>
      </c>
      <c r="T49" s="3" t="s">
        <v>63</v>
      </c>
      <c r="U49" s="3" t="s">
        <v>10</v>
      </c>
      <c r="V49" s="3" t="s">
        <v>9</v>
      </c>
      <c r="W49" s="3" t="s">
        <v>128</v>
      </c>
      <c r="X49" s="3" t="s">
        <v>105</v>
      </c>
      <c r="Y49" s="3" t="s">
        <v>133</v>
      </c>
      <c r="Z49" s="3" t="s">
        <v>9</v>
      </c>
      <c r="AA49" s="4" t="s">
        <v>129</v>
      </c>
    </row>
    <row r="50" spans="13:27" x14ac:dyDescent="0.25">
      <c r="M50" s="3" t="s">
        <v>13</v>
      </c>
      <c r="N50" s="3" t="s">
        <v>132</v>
      </c>
      <c r="O50" s="3" t="s">
        <v>6</v>
      </c>
      <c r="P50" s="3" t="s">
        <v>9</v>
      </c>
      <c r="Q50" s="3" t="s">
        <v>9</v>
      </c>
      <c r="R50" s="3" t="s">
        <v>9</v>
      </c>
      <c r="S50" s="3" t="str">
        <f t="shared" si="1"/>
        <v>O1DNNN</v>
      </c>
      <c r="T50" s="3" t="s">
        <v>71</v>
      </c>
      <c r="U50" s="3" t="s">
        <v>100</v>
      </c>
      <c r="V50" s="3" t="s">
        <v>8</v>
      </c>
      <c r="W50" s="3" t="s">
        <v>128</v>
      </c>
      <c r="X50" s="3" t="s">
        <v>106</v>
      </c>
      <c r="Y50" s="3" t="s">
        <v>133</v>
      </c>
      <c r="Z50" s="3" t="s">
        <v>115</v>
      </c>
      <c r="AA50" s="4" t="s">
        <v>129</v>
      </c>
    </row>
    <row r="51" spans="13:27" x14ac:dyDescent="0.25">
      <c r="M51" s="3" t="s">
        <v>13</v>
      </c>
      <c r="N51" s="3" t="s">
        <v>130</v>
      </c>
      <c r="O51" s="3" t="s">
        <v>5</v>
      </c>
      <c r="P51" s="3" t="s">
        <v>8</v>
      </c>
      <c r="Q51" s="3" t="s">
        <v>8</v>
      </c>
      <c r="R51" s="3" t="s">
        <v>8</v>
      </c>
      <c r="S51" s="3" t="str">
        <f t="shared" si="1"/>
        <v>O7UAAA</v>
      </c>
      <c r="T51" s="3" t="s">
        <v>72</v>
      </c>
      <c r="U51" s="3" t="s">
        <v>100</v>
      </c>
      <c r="V51" s="3" t="s">
        <v>9</v>
      </c>
      <c r="W51" s="3" t="s">
        <v>128</v>
      </c>
      <c r="X51" s="3" t="s">
        <v>105</v>
      </c>
      <c r="Y51" s="3" t="s">
        <v>133</v>
      </c>
      <c r="Z51" s="3" t="s">
        <v>9</v>
      </c>
      <c r="AA51" s="4" t="s">
        <v>129</v>
      </c>
    </row>
    <row r="52" spans="13:27" x14ac:dyDescent="0.25">
      <c r="M52" s="3" t="s">
        <v>13</v>
      </c>
      <c r="N52" s="3" t="s">
        <v>131</v>
      </c>
      <c r="O52" s="3" t="s">
        <v>5</v>
      </c>
      <c r="P52" s="3" t="s">
        <v>8</v>
      </c>
      <c r="Q52" s="3" t="s">
        <v>8</v>
      </c>
      <c r="R52" s="3" t="s">
        <v>8</v>
      </c>
      <c r="S52" s="3" t="str">
        <f t="shared" si="1"/>
        <v>O8UAAA</v>
      </c>
      <c r="T52" s="3" t="s">
        <v>80</v>
      </c>
      <c r="U52" s="3" t="s">
        <v>99</v>
      </c>
      <c r="V52" s="3" t="s">
        <v>9</v>
      </c>
      <c r="W52" s="3" t="s">
        <v>128</v>
      </c>
      <c r="X52" s="3" t="s">
        <v>105</v>
      </c>
      <c r="Y52" s="3" t="s">
        <v>133</v>
      </c>
      <c r="Z52" s="3" t="s">
        <v>9</v>
      </c>
      <c r="AA52" s="4" t="s">
        <v>129</v>
      </c>
    </row>
    <row r="53" spans="13:27" x14ac:dyDescent="0.25">
      <c r="M53" s="3" t="s">
        <v>13</v>
      </c>
      <c r="N53" s="3" t="s">
        <v>132</v>
      </c>
      <c r="O53" s="3" t="s">
        <v>5</v>
      </c>
      <c r="P53" s="3" t="s">
        <v>8</v>
      </c>
      <c r="Q53" s="3" t="s">
        <v>8</v>
      </c>
      <c r="R53" s="3" t="s">
        <v>8</v>
      </c>
      <c r="S53" s="3" t="str">
        <f t="shared" si="1"/>
        <v>O1UAAA</v>
      </c>
      <c r="T53" s="3" t="s">
        <v>88</v>
      </c>
      <c r="U53" s="3" t="s">
        <v>99</v>
      </c>
      <c r="V53" s="3" t="s">
        <v>8</v>
      </c>
      <c r="W53" s="3" t="s">
        <v>128</v>
      </c>
      <c r="X53" s="3" t="s">
        <v>106</v>
      </c>
      <c r="Y53" s="3" t="s">
        <v>133</v>
      </c>
      <c r="Z53" s="3" t="s">
        <v>115</v>
      </c>
      <c r="AA53" s="4" t="s">
        <v>129</v>
      </c>
    </row>
    <row r="54" spans="13:27" x14ac:dyDescent="0.25">
      <c r="M54" s="3" t="s">
        <v>13</v>
      </c>
      <c r="N54" s="3" t="s">
        <v>130</v>
      </c>
      <c r="O54" s="3" t="s">
        <v>5</v>
      </c>
      <c r="P54" s="3" t="s">
        <v>9</v>
      </c>
      <c r="Q54" s="3" t="s">
        <v>8</v>
      </c>
      <c r="R54" s="3" t="s">
        <v>8</v>
      </c>
      <c r="S54" s="3" t="str">
        <f t="shared" si="1"/>
        <v>O7UNAA</v>
      </c>
      <c r="T54" s="3" t="s">
        <v>76</v>
      </c>
      <c r="U54" s="3" t="s">
        <v>10</v>
      </c>
      <c r="V54" s="3" t="s">
        <v>9</v>
      </c>
      <c r="W54" s="3" t="s">
        <v>128</v>
      </c>
      <c r="X54" s="3" t="s">
        <v>105</v>
      </c>
      <c r="Y54" s="3" t="s">
        <v>133</v>
      </c>
      <c r="Z54" s="3" t="s">
        <v>9</v>
      </c>
      <c r="AA54" s="4" t="s">
        <v>129</v>
      </c>
    </row>
    <row r="55" spans="13:27" x14ac:dyDescent="0.25">
      <c r="M55" s="3" t="s">
        <v>13</v>
      </c>
      <c r="N55" s="3" t="s">
        <v>131</v>
      </c>
      <c r="O55" s="3" t="s">
        <v>5</v>
      </c>
      <c r="P55" s="3" t="s">
        <v>9</v>
      </c>
      <c r="Q55" s="3" t="s">
        <v>8</v>
      </c>
      <c r="R55" s="3" t="s">
        <v>8</v>
      </c>
      <c r="S55" s="3" t="str">
        <f t="shared" si="1"/>
        <v>O8UNAA</v>
      </c>
      <c r="T55" s="3" t="s">
        <v>84</v>
      </c>
      <c r="U55" s="3" t="s">
        <v>10</v>
      </c>
      <c r="V55" s="3" t="s">
        <v>9</v>
      </c>
      <c r="W55" s="3" t="s">
        <v>128</v>
      </c>
      <c r="X55" s="3" t="s">
        <v>105</v>
      </c>
      <c r="Y55" s="3" t="s">
        <v>133</v>
      </c>
      <c r="Z55" s="3" t="s">
        <v>9</v>
      </c>
      <c r="AA55" s="4" t="s">
        <v>129</v>
      </c>
    </row>
    <row r="56" spans="13:27" x14ac:dyDescent="0.25">
      <c r="M56" s="3" t="s">
        <v>13</v>
      </c>
      <c r="N56" s="3" t="s">
        <v>132</v>
      </c>
      <c r="O56" s="3" t="s">
        <v>5</v>
      </c>
      <c r="P56" s="3" t="s">
        <v>9</v>
      </c>
      <c r="Q56" s="3" t="s">
        <v>8</v>
      </c>
      <c r="R56" s="3" t="s">
        <v>8</v>
      </c>
      <c r="S56" s="3" t="str">
        <f t="shared" si="1"/>
        <v>O1UNAA</v>
      </c>
      <c r="T56" s="3" t="s">
        <v>92</v>
      </c>
      <c r="U56" s="3" t="s">
        <v>10</v>
      </c>
      <c r="V56" s="3" t="s">
        <v>8</v>
      </c>
      <c r="W56" s="3" t="s">
        <v>128</v>
      </c>
      <c r="X56" s="3" t="s">
        <v>106</v>
      </c>
      <c r="Y56" s="3" t="s">
        <v>133</v>
      </c>
      <c r="Z56" s="3" t="s">
        <v>115</v>
      </c>
      <c r="AA56" s="4" t="s">
        <v>129</v>
      </c>
    </row>
    <row r="57" spans="13:27" x14ac:dyDescent="0.25">
      <c r="M57" s="3" t="s">
        <v>13</v>
      </c>
      <c r="N57" s="3" t="s">
        <v>130</v>
      </c>
      <c r="O57" s="3" t="s">
        <v>5</v>
      </c>
      <c r="P57" s="3" t="s">
        <v>8</v>
      </c>
      <c r="Q57" s="3" t="s">
        <v>9</v>
      </c>
      <c r="R57" s="3" t="s">
        <v>8</v>
      </c>
      <c r="S57" s="3" t="str">
        <f t="shared" si="1"/>
        <v>O7UANA</v>
      </c>
      <c r="T57" s="3" t="s">
        <v>73</v>
      </c>
      <c r="U57" s="3" t="s">
        <v>100</v>
      </c>
      <c r="V57" s="3" t="s">
        <v>9</v>
      </c>
      <c r="W57" s="3" t="s">
        <v>128</v>
      </c>
      <c r="X57" s="3" t="s">
        <v>105</v>
      </c>
      <c r="Y57" s="3" t="s">
        <v>133</v>
      </c>
      <c r="Z57" s="3" t="s">
        <v>9</v>
      </c>
      <c r="AA57" s="4" t="s">
        <v>129</v>
      </c>
    </row>
    <row r="58" spans="13:27" x14ac:dyDescent="0.25">
      <c r="M58" s="3" t="s">
        <v>13</v>
      </c>
      <c r="N58" s="3" t="s">
        <v>131</v>
      </c>
      <c r="O58" s="3" t="s">
        <v>5</v>
      </c>
      <c r="P58" s="3" t="s">
        <v>8</v>
      </c>
      <c r="Q58" s="3" t="s">
        <v>9</v>
      </c>
      <c r="R58" s="3" t="s">
        <v>8</v>
      </c>
      <c r="S58" s="3" t="str">
        <f t="shared" si="1"/>
        <v>O8UANA</v>
      </c>
      <c r="T58" s="3" t="s">
        <v>81</v>
      </c>
      <c r="U58" s="3" t="s">
        <v>99</v>
      </c>
      <c r="V58" s="3" t="s">
        <v>9</v>
      </c>
      <c r="W58" s="3" t="s">
        <v>128</v>
      </c>
      <c r="X58" s="3" t="s">
        <v>105</v>
      </c>
      <c r="Y58" s="3" t="s">
        <v>133</v>
      </c>
      <c r="Z58" s="3" t="s">
        <v>9</v>
      </c>
      <c r="AA58" s="4" t="s">
        <v>129</v>
      </c>
    </row>
    <row r="59" spans="13:27" x14ac:dyDescent="0.25">
      <c r="M59" s="3" t="s">
        <v>13</v>
      </c>
      <c r="N59" s="3" t="s">
        <v>132</v>
      </c>
      <c r="O59" s="3" t="s">
        <v>5</v>
      </c>
      <c r="P59" s="3" t="s">
        <v>8</v>
      </c>
      <c r="Q59" s="3" t="s">
        <v>9</v>
      </c>
      <c r="R59" s="3" t="s">
        <v>8</v>
      </c>
      <c r="S59" s="3" t="str">
        <f t="shared" si="1"/>
        <v>O1UANA</v>
      </c>
      <c r="T59" s="3" t="s">
        <v>89</v>
      </c>
      <c r="U59" s="3" t="s">
        <v>99</v>
      </c>
      <c r="V59" s="3" t="s">
        <v>8</v>
      </c>
      <c r="W59" s="3" t="s">
        <v>128</v>
      </c>
      <c r="X59" s="3" t="s">
        <v>106</v>
      </c>
      <c r="Y59" s="3" t="s">
        <v>133</v>
      </c>
      <c r="Z59" s="3" t="s">
        <v>115</v>
      </c>
      <c r="AA59" s="4" t="s">
        <v>129</v>
      </c>
    </row>
    <row r="60" spans="13:27" x14ac:dyDescent="0.25">
      <c r="M60" s="3" t="s">
        <v>13</v>
      </c>
      <c r="N60" s="3" t="s">
        <v>130</v>
      </c>
      <c r="O60" s="3" t="s">
        <v>5</v>
      </c>
      <c r="P60" s="3" t="s">
        <v>9</v>
      </c>
      <c r="Q60" s="3" t="s">
        <v>9</v>
      </c>
      <c r="R60" s="3" t="s">
        <v>8</v>
      </c>
      <c r="S60" s="3" t="str">
        <f t="shared" si="1"/>
        <v>O7UNNA</v>
      </c>
      <c r="T60" s="3" t="s">
        <v>77</v>
      </c>
      <c r="U60" s="3" t="s">
        <v>10</v>
      </c>
      <c r="V60" s="3" t="s">
        <v>9</v>
      </c>
      <c r="W60" s="3" t="s">
        <v>128</v>
      </c>
      <c r="X60" s="3" t="s">
        <v>105</v>
      </c>
      <c r="Y60" s="3" t="s">
        <v>133</v>
      </c>
      <c r="Z60" s="3" t="s">
        <v>9</v>
      </c>
      <c r="AA60" s="4" t="s">
        <v>129</v>
      </c>
    </row>
    <row r="61" spans="13:27" x14ac:dyDescent="0.25">
      <c r="M61" s="3" t="s">
        <v>13</v>
      </c>
      <c r="N61" s="3" t="s">
        <v>131</v>
      </c>
      <c r="O61" s="3" t="s">
        <v>5</v>
      </c>
      <c r="P61" s="3" t="s">
        <v>9</v>
      </c>
      <c r="Q61" s="3" t="s">
        <v>9</v>
      </c>
      <c r="R61" s="3" t="s">
        <v>8</v>
      </c>
      <c r="S61" s="3" t="str">
        <f t="shared" si="1"/>
        <v>O8UNNA</v>
      </c>
      <c r="T61" s="3" t="s">
        <v>85</v>
      </c>
      <c r="U61" s="3" t="s">
        <v>10</v>
      </c>
      <c r="V61" s="3" t="s">
        <v>9</v>
      </c>
      <c r="W61" s="3" t="s">
        <v>128</v>
      </c>
      <c r="X61" s="3" t="s">
        <v>105</v>
      </c>
      <c r="Y61" s="3" t="s">
        <v>133</v>
      </c>
      <c r="Z61" s="3" t="s">
        <v>9</v>
      </c>
      <c r="AA61" s="4" t="s">
        <v>129</v>
      </c>
    </row>
    <row r="62" spans="13:27" x14ac:dyDescent="0.25">
      <c r="M62" s="3" t="s">
        <v>13</v>
      </c>
      <c r="N62" s="3" t="s">
        <v>132</v>
      </c>
      <c r="O62" s="3" t="s">
        <v>5</v>
      </c>
      <c r="P62" s="3" t="s">
        <v>9</v>
      </c>
      <c r="Q62" s="3" t="s">
        <v>9</v>
      </c>
      <c r="R62" s="3" t="s">
        <v>8</v>
      </c>
      <c r="S62" s="3" t="str">
        <f t="shared" si="1"/>
        <v>O1UNNA</v>
      </c>
      <c r="T62" s="3" t="s">
        <v>93</v>
      </c>
      <c r="U62" s="3" t="s">
        <v>10</v>
      </c>
      <c r="V62" s="3" t="s">
        <v>8</v>
      </c>
      <c r="W62" s="3" t="s">
        <v>128</v>
      </c>
      <c r="X62" s="3" t="s">
        <v>106</v>
      </c>
      <c r="Y62" s="3" t="s">
        <v>133</v>
      </c>
      <c r="Z62" s="3" t="s">
        <v>115</v>
      </c>
      <c r="AA62" s="4" t="s">
        <v>129</v>
      </c>
    </row>
    <row r="63" spans="13:27" x14ac:dyDescent="0.25">
      <c r="M63" s="3" t="s">
        <v>13</v>
      </c>
      <c r="N63" s="3" t="s">
        <v>130</v>
      </c>
      <c r="O63" s="3" t="s">
        <v>5</v>
      </c>
      <c r="P63" s="3" t="s">
        <v>8</v>
      </c>
      <c r="Q63" s="3" t="s">
        <v>8</v>
      </c>
      <c r="R63" s="3" t="s">
        <v>9</v>
      </c>
      <c r="S63" s="3" t="str">
        <f t="shared" si="1"/>
        <v>O7UAAN</v>
      </c>
      <c r="T63" s="3" t="s">
        <v>74</v>
      </c>
      <c r="U63" s="3" t="s">
        <v>100</v>
      </c>
      <c r="V63" s="3" t="s">
        <v>9</v>
      </c>
      <c r="W63" s="3" t="s">
        <v>128</v>
      </c>
      <c r="X63" s="3" t="s">
        <v>105</v>
      </c>
      <c r="Y63" s="3" t="s">
        <v>133</v>
      </c>
      <c r="Z63" s="3" t="s">
        <v>9</v>
      </c>
      <c r="AA63" s="4" t="s">
        <v>129</v>
      </c>
    </row>
    <row r="64" spans="13:27" x14ac:dyDescent="0.25">
      <c r="M64" s="3" t="s">
        <v>13</v>
      </c>
      <c r="N64" s="3" t="s">
        <v>131</v>
      </c>
      <c r="O64" s="3" t="s">
        <v>5</v>
      </c>
      <c r="P64" s="3" t="s">
        <v>8</v>
      </c>
      <c r="Q64" s="3" t="s">
        <v>8</v>
      </c>
      <c r="R64" s="3" t="s">
        <v>9</v>
      </c>
      <c r="S64" s="3" t="str">
        <f t="shared" si="1"/>
        <v>O8UAAN</v>
      </c>
      <c r="T64" s="3" t="s">
        <v>82</v>
      </c>
      <c r="U64" s="3" t="s">
        <v>99</v>
      </c>
      <c r="V64" s="3" t="s">
        <v>9</v>
      </c>
      <c r="W64" s="3" t="s">
        <v>128</v>
      </c>
      <c r="X64" s="3" t="s">
        <v>105</v>
      </c>
      <c r="Y64" s="3" t="s">
        <v>133</v>
      </c>
      <c r="Z64" s="3" t="s">
        <v>9</v>
      </c>
      <c r="AA64" s="4" t="s">
        <v>129</v>
      </c>
    </row>
    <row r="65" spans="13:27" x14ac:dyDescent="0.25">
      <c r="M65" s="3" t="s">
        <v>13</v>
      </c>
      <c r="N65" s="3" t="s">
        <v>132</v>
      </c>
      <c r="O65" s="3" t="s">
        <v>5</v>
      </c>
      <c r="P65" s="3" t="s">
        <v>8</v>
      </c>
      <c r="Q65" s="3" t="s">
        <v>8</v>
      </c>
      <c r="R65" s="3" t="s">
        <v>9</v>
      </c>
      <c r="S65" s="3" t="str">
        <f t="shared" si="1"/>
        <v>O1UAAN</v>
      </c>
      <c r="T65" s="3" t="s">
        <v>90</v>
      </c>
      <c r="U65" s="3" t="s">
        <v>99</v>
      </c>
      <c r="V65" s="3" t="s">
        <v>8</v>
      </c>
      <c r="W65" s="3" t="s">
        <v>128</v>
      </c>
      <c r="X65" s="3" t="s">
        <v>106</v>
      </c>
      <c r="Y65" s="3" t="s">
        <v>133</v>
      </c>
      <c r="Z65" s="3" t="s">
        <v>115</v>
      </c>
      <c r="AA65" s="4" t="s">
        <v>129</v>
      </c>
    </row>
    <row r="66" spans="13:27" x14ac:dyDescent="0.25">
      <c r="M66" s="3" t="s">
        <v>13</v>
      </c>
      <c r="N66" s="3" t="s">
        <v>130</v>
      </c>
      <c r="O66" s="3" t="s">
        <v>5</v>
      </c>
      <c r="P66" s="3" t="s">
        <v>9</v>
      </c>
      <c r="Q66" s="3" t="s">
        <v>8</v>
      </c>
      <c r="R66" s="3" t="s">
        <v>9</v>
      </c>
      <c r="S66" s="3" t="str">
        <f t="shared" si="1"/>
        <v>O7UNAN</v>
      </c>
      <c r="T66" s="3" t="s">
        <v>78</v>
      </c>
      <c r="U66" s="3" t="s">
        <v>10</v>
      </c>
      <c r="V66" s="3" t="s">
        <v>9</v>
      </c>
      <c r="W66" s="3" t="s">
        <v>128</v>
      </c>
      <c r="X66" s="3" t="s">
        <v>105</v>
      </c>
      <c r="Y66" s="3" t="s">
        <v>133</v>
      </c>
      <c r="Z66" s="3" t="s">
        <v>9</v>
      </c>
      <c r="AA66" s="4" t="s">
        <v>129</v>
      </c>
    </row>
    <row r="67" spans="13:27" x14ac:dyDescent="0.25">
      <c r="M67" s="3" t="s">
        <v>13</v>
      </c>
      <c r="N67" s="3" t="s">
        <v>131</v>
      </c>
      <c r="O67" s="3" t="s">
        <v>5</v>
      </c>
      <c r="P67" s="3" t="s">
        <v>9</v>
      </c>
      <c r="Q67" s="3" t="s">
        <v>8</v>
      </c>
      <c r="R67" s="3" t="s">
        <v>9</v>
      </c>
      <c r="S67" s="3" t="str">
        <f t="shared" ref="S67:S74" si="2">_xlfn.CONCAT(VLOOKUP(M67,codes,2,0),VLOOKUP(N67,codes,2,0),VLOOKUP(O67,codes,2,0),VLOOKUP(P67,codes,2,0),VLOOKUP(Q67,codes,2,0),VLOOKUP(R67,codes,2,0))</f>
        <v>O8UNAN</v>
      </c>
      <c r="T67" s="3" t="s">
        <v>86</v>
      </c>
      <c r="U67" s="3" t="s">
        <v>10</v>
      </c>
      <c r="V67" s="3" t="s">
        <v>9</v>
      </c>
      <c r="W67" s="3" t="s">
        <v>128</v>
      </c>
      <c r="X67" s="3" t="s">
        <v>105</v>
      </c>
      <c r="Y67" s="3" t="s">
        <v>133</v>
      </c>
      <c r="Z67" s="3" t="s">
        <v>9</v>
      </c>
      <c r="AA67" s="4" t="s">
        <v>129</v>
      </c>
    </row>
    <row r="68" spans="13:27" x14ac:dyDescent="0.25">
      <c r="M68" s="3" t="s">
        <v>13</v>
      </c>
      <c r="N68" s="3" t="s">
        <v>132</v>
      </c>
      <c r="O68" s="3" t="s">
        <v>5</v>
      </c>
      <c r="P68" s="3" t="s">
        <v>9</v>
      </c>
      <c r="Q68" s="3" t="s">
        <v>8</v>
      </c>
      <c r="R68" s="3" t="s">
        <v>9</v>
      </c>
      <c r="S68" s="3" t="str">
        <f t="shared" si="2"/>
        <v>O1UNAN</v>
      </c>
      <c r="T68" s="3" t="s">
        <v>94</v>
      </c>
      <c r="U68" s="3" t="s">
        <v>100</v>
      </c>
      <c r="V68" s="3" t="s">
        <v>8</v>
      </c>
      <c r="W68" s="3" t="s">
        <v>128</v>
      </c>
      <c r="X68" s="3" t="s">
        <v>106</v>
      </c>
      <c r="Y68" s="3" t="s">
        <v>133</v>
      </c>
      <c r="Z68" s="3" t="s">
        <v>115</v>
      </c>
      <c r="AA68" s="4" t="s">
        <v>129</v>
      </c>
    </row>
    <row r="69" spans="13:27" x14ac:dyDescent="0.25">
      <c r="M69" s="3" t="s">
        <v>13</v>
      </c>
      <c r="N69" s="3" t="s">
        <v>130</v>
      </c>
      <c r="O69" s="3" t="s">
        <v>5</v>
      </c>
      <c r="P69" s="3" t="s">
        <v>8</v>
      </c>
      <c r="Q69" s="3" t="s">
        <v>9</v>
      </c>
      <c r="R69" s="3" t="s">
        <v>9</v>
      </c>
      <c r="S69" s="3" t="str">
        <f t="shared" si="2"/>
        <v>O7UANN</v>
      </c>
      <c r="T69" s="3" t="s">
        <v>75</v>
      </c>
      <c r="U69" s="3" t="s">
        <v>100</v>
      </c>
      <c r="V69" s="3" t="s">
        <v>9</v>
      </c>
      <c r="W69" s="3" t="s">
        <v>128</v>
      </c>
      <c r="X69" s="3" t="s">
        <v>105</v>
      </c>
      <c r="Y69" s="3" t="s">
        <v>133</v>
      </c>
      <c r="Z69" s="3" t="s">
        <v>9</v>
      </c>
      <c r="AA69" s="4" t="s">
        <v>129</v>
      </c>
    </row>
    <row r="70" spans="13:27" x14ac:dyDescent="0.25">
      <c r="M70" s="3" t="s">
        <v>13</v>
      </c>
      <c r="N70" s="3" t="s">
        <v>131</v>
      </c>
      <c r="O70" s="3" t="s">
        <v>5</v>
      </c>
      <c r="P70" s="3" t="s">
        <v>8</v>
      </c>
      <c r="Q70" s="3" t="s">
        <v>9</v>
      </c>
      <c r="R70" s="3" t="s">
        <v>9</v>
      </c>
      <c r="S70" s="3" t="str">
        <f t="shared" si="2"/>
        <v>O8UANN</v>
      </c>
      <c r="T70" s="3" t="s">
        <v>83</v>
      </c>
      <c r="U70" s="3" t="s">
        <v>99</v>
      </c>
      <c r="V70" s="3" t="s">
        <v>9</v>
      </c>
      <c r="W70" s="3" t="s">
        <v>128</v>
      </c>
      <c r="X70" s="3" t="s">
        <v>105</v>
      </c>
      <c r="Y70" s="3" t="s">
        <v>133</v>
      </c>
      <c r="Z70" s="3" t="s">
        <v>9</v>
      </c>
      <c r="AA70" s="4" t="s">
        <v>129</v>
      </c>
    </row>
    <row r="71" spans="13:27" x14ac:dyDescent="0.25">
      <c r="M71" s="3" t="s">
        <v>13</v>
      </c>
      <c r="N71" s="3" t="s">
        <v>132</v>
      </c>
      <c r="O71" s="3" t="s">
        <v>5</v>
      </c>
      <c r="P71" s="3" t="s">
        <v>8</v>
      </c>
      <c r="Q71" s="3" t="s">
        <v>9</v>
      </c>
      <c r="R71" s="3" t="s">
        <v>9</v>
      </c>
      <c r="S71" s="3" t="str">
        <f t="shared" si="2"/>
        <v>O1UANN</v>
      </c>
      <c r="T71" s="3" t="s">
        <v>91</v>
      </c>
      <c r="U71" s="3" t="s">
        <v>99</v>
      </c>
      <c r="V71" s="3" t="s">
        <v>8</v>
      </c>
      <c r="W71" s="3" t="s">
        <v>128</v>
      </c>
      <c r="X71" s="3" t="s">
        <v>106</v>
      </c>
      <c r="Y71" s="3" t="s">
        <v>133</v>
      </c>
      <c r="Z71" s="3" t="s">
        <v>115</v>
      </c>
      <c r="AA71" s="4" t="s">
        <v>129</v>
      </c>
    </row>
    <row r="72" spans="13:27" x14ac:dyDescent="0.25">
      <c r="M72" s="3" t="s">
        <v>13</v>
      </c>
      <c r="N72" s="3" t="s">
        <v>130</v>
      </c>
      <c r="O72" s="3" t="s">
        <v>5</v>
      </c>
      <c r="P72" s="3" t="s">
        <v>9</v>
      </c>
      <c r="Q72" s="3" t="s">
        <v>9</v>
      </c>
      <c r="R72" s="3" t="s">
        <v>9</v>
      </c>
      <c r="S72" s="3" t="str">
        <f t="shared" si="2"/>
        <v>O7UNNN</v>
      </c>
      <c r="T72" s="3" t="s">
        <v>79</v>
      </c>
      <c r="U72" s="3" t="s">
        <v>10</v>
      </c>
      <c r="V72" s="3" t="s">
        <v>9</v>
      </c>
      <c r="W72" s="3" t="s">
        <v>128</v>
      </c>
      <c r="X72" s="3" t="s">
        <v>105</v>
      </c>
      <c r="Y72" s="3" t="s">
        <v>133</v>
      </c>
      <c r="Z72" s="3" t="s">
        <v>9</v>
      </c>
      <c r="AA72" s="4" t="s">
        <v>129</v>
      </c>
    </row>
    <row r="73" spans="13:27" x14ac:dyDescent="0.25">
      <c r="M73" s="3" t="s">
        <v>13</v>
      </c>
      <c r="N73" s="3" t="s">
        <v>131</v>
      </c>
      <c r="O73" s="3" t="s">
        <v>5</v>
      </c>
      <c r="P73" s="3" t="s">
        <v>9</v>
      </c>
      <c r="Q73" s="3" t="s">
        <v>9</v>
      </c>
      <c r="R73" s="3" t="s">
        <v>9</v>
      </c>
      <c r="S73" s="3" t="str">
        <f t="shared" si="2"/>
        <v>O8UNNN</v>
      </c>
      <c r="T73" s="3" t="s">
        <v>87</v>
      </c>
      <c r="U73" s="3" t="s">
        <v>10</v>
      </c>
      <c r="V73" s="3" t="s">
        <v>9</v>
      </c>
      <c r="W73" s="3" t="s">
        <v>128</v>
      </c>
      <c r="X73" s="3" t="s">
        <v>105</v>
      </c>
      <c r="Y73" s="3" t="s">
        <v>133</v>
      </c>
      <c r="Z73" s="3" t="s">
        <v>9</v>
      </c>
      <c r="AA73" s="4" t="s">
        <v>129</v>
      </c>
    </row>
    <row r="74" spans="13:27" x14ac:dyDescent="0.25">
      <c r="M74" s="3" t="s">
        <v>13</v>
      </c>
      <c r="N74" s="3" t="s">
        <v>132</v>
      </c>
      <c r="O74" s="3" t="s">
        <v>5</v>
      </c>
      <c r="P74" s="3" t="s">
        <v>9</v>
      </c>
      <c r="Q74" s="3" t="s">
        <v>9</v>
      </c>
      <c r="R74" s="3" t="s">
        <v>9</v>
      </c>
      <c r="S74" s="3" t="str">
        <f t="shared" si="2"/>
        <v>O1UNNN</v>
      </c>
      <c r="T74" s="3" t="s">
        <v>95</v>
      </c>
      <c r="U74" s="3" t="s">
        <v>100</v>
      </c>
      <c r="V74" s="3" t="s">
        <v>8</v>
      </c>
      <c r="W74" s="3" t="s">
        <v>128</v>
      </c>
      <c r="X74" s="3" t="s">
        <v>106</v>
      </c>
      <c r="Y74" s="3" t="s">
        <v>133</v>
      </c>
      <c r="Z74" s="3" t="s">
        <v>115</v>
      </c>
      <c r="AA74" s="4" t="s">
        <v>129</v>
      </c>
    </row>
    <row r="75" spans="13:27" x14ac:dyDescent="0.25">
      <c r="AA75" s="4" t="s">
        <v>129</v>
      </c>
    </row>
    <row r="76" spans="13:27" x14ac:dyDescent="0.25">
      <c r="M76" s="3" t="s">
        <v>13</v>
      </c>
      <c r="N76" s="3" t="s">
        <v>12</v>
      </c>
      <c r="O76" s="3" t="s">
        <v>21</v>
      </c>
      <c r="P76" s="3" t="s">
        <v>21</v>
      </c>
      <c r="Q76" s="3" t="s">
        <v>21</v>
      </c>
      <c r="R76" s="3" t="s">
        <v>21</v>
      </c>
      <c r="S76" s="3" t="str">
        <f>_xlfn.CONCAT(VLOOKUP(M76,codes,2,0),VLOOKUP(N76,codes,2,0),VLOOKUP(O76,codes,2,0),VLOOKUP(P76,codes,2,0),VLOOKUP(Q76,codes,2,0),VLOOKUP(R76,codes,2,0))</f>
        <v>ONXXXX</v>
      </c>
      <c r="T76" s="3" t="s">
        <v>96</v>
      </c>
      <c r="U76" s="3" t="s">
        <v>10</v>
      </c>
      <c r="V76" s="3" t="s">
        <v>9</v>
      </c>
      <c r="W76" s="3" t="s">
        <v>127</v>
      </c>
      <c r="X76" s="3" t="s">
        <v>105</v>
      </c>
      <c r="Y76" s="3" t="s">
        <v>134</v>
      </c>
      <c r="Z76" s="3" t="s">
        <v>108</v>
      </c>
      <c r="AA76" s="4" t="s">
        <v>129</v>
      </c>
    </row>
    <row r="77" spans="13:27" x14ac:dyDescent="0.25">
      <c r="M77" s="3" t="s">
        <v>14</v>
      </c>
      <c r="N77" s="3" t="s">
        <v>21</v>
      </c>
      <c r="O77" s="3" t="s">
        <v>21</v>
      </c>
      <c r="P77" s="3" t="s">
        <v>21</v>
      </c>
      <c r="Q77" s="3" t="s">
        <v>21</v>
      </c>
      <c r="R77" s="3" t="s">
        <v>21</v>
      </c>
      <c r="S77" s="3" t="str">
        <f>_xlfn.CONCAT(VLOOKUP(M77,codes,2,0),VLOOKUP(N77,codes,2,0),VLOOKUP(O77,codes,2,0),VLOOKUP(P77,codes,2,0),VLOOKUP(Q77,codes,2,0),VLOOKUP(R77,codes,2,0))</f>
        <v>YXXXXX</v>
      </c>
      <c r="T77" s="3" t="s">
        <v>98</v>
      </c>
      <c r="U77" s="3" t="s">
        <v>10</v>
      </c>
      <c r="V77" s="3" t="s">
        <v>9</v>
      </c>
      <c r="W77" s="3" t="s">
        <v>126</v>
      </c>
      <c r="X77" s="3" t="s">
        <v>105</v>
      </c>
      <c r="Y77" s="3" t="s">
        <v>135</v>
      </c>
      <c r="Z77" s="3" t="s">
        <v>108</v>
      </c>
      <c r="AA77" s="4" t="s">
        <v>129</v>
      </c>
    </row>
  </sheetData>
  <sheetProtection algorithmName="SHA-512" hashValue="sRZb0tnv1Hxt+90Ys2x2j8AVgkXSTIo69kib53c4tSvHrWdRJ/Z1Jjc3Gd3cRn52Cui07dUm6N6fMVYq03keqA==" saltValue="+hKDOxJFm+s38RAxCJlZyQ==" spinCount="100000" sheet="1" objects="1" scenarios="1"/>
  <sortState xmlns:xlrd2="http://schemas.microsoft.com/office/spreadsheetml/2017/richdata2" ref="M3:Z74">
    <sortCondition ref="O3:O74"/>
  </sortState>
  <dataValidations count="5">
    <dataValidation type="list" allowBlank="1" showInputMessage="1" showErrorMessage="1" sqref="F7:F11" xr:uid="{1A709657-C170-4F6B-B262-90F4E09B33A2}">
      <formula1>$M$10:$M$13</formula1>
    </dataValidation>
    <dataValidation type="list" allowBlank="1" showInputMessage="1" showErrorMessage="1" sqref="D6" xr:uid="{5C42ED39-780E-4BE3-8A1C-DB89CDDA4AE0}">
      <formula1>$AB$3:$AB$5</formula1>
    </dataValidation>
    <dataValidation type="list" allowBlank="1" showInputMessage="1" showErrorMessage="1" sqref="D7" xr:uid="{667513CC-CE7E-4702-B838-C0B6CDCF2D8C}">
      <formula1>$AB$7:$AB$11</formula1>
    </dataValidation>
    <dataValidation type="list" allowBlank="1" showInputMessage="1" showErrorMessage="1" sqref="D8" xr:uid="{A82B8B87-8A71-464E-BAEF-5F4EBFD1045F}">
      <formula1>$AB$13:$AB$16</formula1>
    </dataValidation>
    <dataValidation type="list" allowBlank="1" showInputMessage="1" showErrorMessage="1" sqref="D9:D11" xr:uid="{A19CD781-4CD5-41B4-9A96-C3323DCB9A09}">
      <formula1>$AB$18:$AB$20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Importi a cizinci</vt:lpstr>
      <vt:lpstr>codes</vt:lpstr>
      <vt:lpstr>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Rosíval</dc:creator>
  <cp:lastModifiedBy>Michal Rosíval</cp:lastModifiedBy>
  <dcterms:created xsi:type="dcterms:W3CDTF">2023-02-16T17:45:49Z</dcterms:created>
  <dcterms:modified xsi:type="dcterms:W3CDTF">2024-02-22T09:37:14Z</dcterms:modified>
</cp:coreProperties>
</file>